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1830" windowWidth="1161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<sst xmlns="http://schemas.openxmlformats.org/spreadsheetml/2006/main" count="38" uniqueCount="38">
  <si>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Daily Landings Data by Region</t>
  </si>
  <si>
    <t>By:  Don Rothaus</t>
  </si>
  <si>
    <t>= tanked crab</t>
  </si>
  <si>
    <t>Region 1</t>
  </si>
  <si>
    <t>Region 2 East</t>
  </si>
  <si>
    <t>Region 2 West</t>
  </si>
  <si>
    <t>Region 3-1</t>
  </si>
  <si>
    <t>Region 3-2</t>
  </si>
  <si>
    <t>Region 3-3</t>
  </si>
  <si>
    <t>Totals</t>
  </si>
  <si>
    <t>To Date Totals</t>
  </si>
  <si>
    <t>Remaining Share</t>
  </si>
  <si>
    <t>= CLOSED</t>
  </si>
  <si>
    <t>BLUE TEXT= both CQR and LFT</t>
  </si>
  <si>
    <t>GREEN TEXT = LFT FISH TICKET DATA</t>
  </si>
  <si>
    <t>RED TEXT = CQR CRAB QUICK REPORT DATA</t>
  </si>
  <si>
    <t>Oct Total</t>
  </si>
  <si>
    <t>Nov Total</t>
  </si>
  <si>
    <t>Dec Total</t>
  </si>
  <si>
    <t>Jan Total</t>
  </si>
  <si>
    <t>Feb Total</t>
  </si>
  <si>
    <t>Mar Total</t>
  </si>
  <si>
    <t>All Open at 50 Pots</t>
  </si>
  <si>
    <t>State Com. Available</t>
  </si>
  <si>
    <t>2018-2019 Puget Sound Commercial Dungeness Crab</t>
  </si>
  <si>
    <t>Region 1 closed at 6:30 PM, 10/17</t>
  </si>
  <si>
    <t>Region 3-1 to 100 Pots</t>
  </si>
  <si>
    <t>Region 2E closed at 5:00 PM, 11/14</t>
  </si>
  <si>
    <t>Region 2W closed at 5:00 PM, 11/23</t>
  </si>
  <si>
    <t>Region 1 re-opened on 12/1, 30 Pots/License</t>
  </si>
  <si>
    <t>Region 1 increased to 40 Pots/License on 12/22 @ 8am</t>
  </si>
  <si>
    <t>Region 1 increased to 35 Pots/License on 12/15 @ 8am</t>
  </si>
  <si>
    <t>Region 1 closed at 5:30 p.m. 1/8/2019</t>
  </si>
  <si>
    <t>Region 1 re-opened on 2/25, 35 Pots/License</t>
  </si>
  <si>
    <t>Region 1 closed at 6:00 PM (3/17)</t>
  </si>
  <si>
    <r>
      <t xml:space="preserve">NOTE: The data being used to create the "State Com Available" is </t>
    </r>
    <r>
      <rPr>
        <b/>
        <sz val="9"/>
        <color indexed="8"/>
        <rFont val="Calibri"/>
        <family val="2"/>
      </rPr>
      <t xml:space="preserve">based on the </t>
    </r>
    <r>
      <rPr>
        <b/>
        <u val="single"/>
        <sz val="9"/>
        <color indexed="8"/>
        <rFont val="Calibri"/>
        <family val="2"/>
      </rPr>
      <t>FINAL</t>
    </r>
    <r>
      <rPr>
        <b/>
        <sz val="9"/>
        <color indexed="8"/>
        <rFont val="Calibri"/>
        <family val="2"/>
      </rPr>
      <t xml:space="preserve"> summer CRC estimate, the </t>
    </r>
    <r>
      <rPr>
        <b/>
        <u val="single"/>
        <sz val="9"/>
        <color indexed="8"/>
        <rFont val="Calibri"/>
        <family val="2"/>
      </rPr>
      <t>FINAL</t>
    </r>
    <r>
      <rPr>
        <b/>
        <sz val="9"/>
        <color indexed="8"/>
        <rFont val="Calibri"/>
        <family val="2"/>
      </rPr>
      <t xml:space="preserve"> winter CRC estimate and includes 6% Recreational EUC. State Commercial EUC (1%) ia being included on a real-time basis.  The "State Com Available" is now FINAL.</t>
    </r>
  </si>
  <si>
    <t>Region 3-1 and 3-2 closed at 7:00 PM (3/31)</t>
  </si>
  <si>
    <t>Region 3-3 closed at 7:00 PM (4/15)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</si>
</sst>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dddd\,\ mmmm\ dd\,\ yyyy"/>
    <numFmt numFmtId="167" formatCode="mmm\-yyyy"/>
    <numFmt numFmtId="168" formatCode="h:mm;@"/>
    <numFmt numFmtId="169" formatCode="[$-409]h:mm\ AM/PM;@"/>
    <numFmt numFmtId="170" formatCode="[$-409]d\-mmm\-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9"/>
      <color indexed="40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rgb="FF00B0F0"/>
      <name val="Calibri"/>
      <family val="2"/>
    </font>
    <font>
      <b/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ck"/>
    </border>
    <border>
      <left style="thin"/>
      <right style="thin"/>
      <top/>
      <bottom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ck"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3" fontId="53" fillId="33" borderId="10" xfId="0" applyNumberFormat="1" applyFont="1" applyFill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3" fontId="54" fillId="0" borderId="0" xfId="0" applyNumberFormat="1" applyFont="1" applyFill="1" applyBorder="1" applyAlignment="1">
      <alignment horizontal="center"/>
    </xf>
    <xf numFmtId="0" fontId="53" fillId="0" borderId="0" xfId="0" applyFont="1" applyAlignment="1" quotePrefix="1">
      <alignment/>
    </xf>
    <xf numFmtId="0" fontId="54" fillId="0" borderId="0" xfId="0" applyFont="1" applyAlignment="1" quotePrefix="1">
      <alignment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14" fontId="56" fillId="0" borderId="0" xfId="0" applyNumberFormat="1" applyFont="1" applyAlignment="1">
      <alignment/>
    </xf>
    <xf numFmtId="14" fontId="2" fillId="0" borderId="12" xfId="0" applyNumberFormat="1" applyFont="1" applyBorder="1" applyAlignment="1">
      <alignment horizontal="center" wrapText="1"/>
    </xf>
    <xf numFmtId="14" fontId="57" fillId="33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8" fillId="0" borderId="1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35" borderId="16" xfId="0" applyFont="1" applyFill="1" applyBorder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50" fillId="35" borderId="17" xfId="0" applyNumberFormat="1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0" fillId="35" borderId="17" xfId="0" applyNumberFormat="1" applyFont="1" applyFill="1" applyBorder="1" applyAlignment="1">
      <alignment/>
    </xf>
    <xf numFmtId="3" fontId="50" fillId="35" borderId="17" xfId="0" applyNumberFormat="1" applyFont="1" applyFill="1" applyBorder="1" applyAlignment="1">
      <alignment horizontal="center" vertical="center"/>
    </xf>
    <xf numFmtId="0" fontId="50" fillId="36" borderId="16" xfId="0" applyFont="1" applyFill="1" applyBorder="1" applyAlignment="1">
      <alignment/>
    </xf>
    <xf numFmtId="3" fontId="50" fillId="36" borderId="17" xfId="0" applyNumberFormat="1" applyFont="1" applyFill="1" applyBorder="1" applyAlignment="1">
      <alignment/>
    </xf>
    <xf numFmtId="3" fontId="53" fillId="0" borderId="18" xfId="0" applyNumberFormat="1" applyFont="1" applyFill="1" applyBorder="1" applyAlignment="1">
      <alignment horizontal="center"/>
    </xf>
    <xf numFmtId="0" fontId="50" fillId="37" borderId="16" xfId="0" applyFont="1" applyFill="1" applyBorder="1" applyAlignment="1">
      <alignment/>
    </xf>
    <xf numFmtId="3" fontId="28" fillId="37" borderId="17" xfId="0" applyNumberFormat="1" applyFont="1" applyFill="1" applyBorder="1" applyAlignment="1">
      <alignment/>
    </xf>
    <xf numFmtId="3" fontId="28" fillId="37" borderId="17" xfId="0" applyNumberFormat="1" applyFont="1" applyFill="1" applyBorder="1" applyAlignment="1">
      <alignment horizontal="center" vertical="center"/>
    </xf>
    <xf numFmtId="3" fontId="28" fillId="37" borderId="1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28" fillId="0" borderId="0" xfId="0" applyFont="1" applyFill="1" applyAlignment="1">
      <alignment/>
    </xf>
    <xf numFmtId="3" fontId="53" fillId="0" borderId="20" xfId="0" applyNumberFormat="1" applyFont="1" applyFill="1" applyBorder="1" applyAlignment="1">
      <alignment horizontal="center" vertical="center"/>
    </xf>
    <xf numFmtId="3" fontId="53" fillId="0" borderId="21" xfId="0" applyNumberFormat="1" applyFont="1" applyFill="1" applyBorder="1" applyAlignment="1">
      <alignment horizontal="center" vertical="center"/>
    </xf>
    <xf numFmtId="3" fontId="53" fillId="0" borderId="22" xfId="0" applyNumberFormat="1" applyFont="1" applyBorder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54" fillId="0" borderId="23" xfId="0" applyNumberFormat="1" applyFont="1" applyFill="1" applyBorder="1" applyAlignment="1">
      <alignment horizontal="center"/>
    </xf>
    <xf numFmtId="3" fontId="54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3" fontId="54" fillId="34" borderId="11" xfId="0" applyNumberFormat="1" applyFont="1" applyFill="1" applyBorder="1" applyAlignment="1">
      <alignment horizontal="center"/>
    </xf>
    <xf numFmtId="3" fontId="54" fillId="0" borderId="26" xfId="0" applyNumberFormat="1" applyFont="1" applyFill="1" applyBorder="1" applyAlignment="1">
      <alignment horizontal="center"/>
    </xf>
    <xf numFmtId="0" fontId="28" fillId="0" borderId="0" xfId="0" applyFont="1" applyAlignment="1" quotePrefix="1">
      <alignment/>
    </xf>
    <xf numFmtId="3" fontId="53" fillId="34" borderId="11" xfId="0" applyNumberFormat="1" applyFont="1" applyFill="1" applyBorder="1" applyAlignment="1">
      <alignment horizontal="center"/>
    </xf>
    <xf numFmtId="3" fontId="2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3" fontId="54" fillId="38" borderId="11" xfId="0" applyNumberFormat="1" applyFont="1" applyFill="1" applyBorder="1" applyAlignment="1">
      <alignment horizontal="center"/>
    </xf>
    <xf numFmtId="3" fontId="53" fillId="0" borderId="27" xfId="0" applyNumberFormat="1" applyFont="1" applyFill="1" applyBorder="1" applyAlignment="1">
      <alignment horizontal="center" vertical="center"/>
    </xf>
    <xf numFmtId="3" fontId="53" fillId="33" borderId="28" xfId="0" applyNumberFormat="1" applyFont="1" applyFill="1" applyBorder="1" applyAlignment="1">
      <alignment horizontal="center" vertical="center"/>
    </xf>
    <xf numFmtId="0" fontId="52" fillId="38" borderId="29" xfId="0" applyFont="1" applyFill="1" applyBorder="1" applyAlignment="1">
      <alignment/>
    </xf>
    <xf numFmtId="14" fontId="0" fillId="0" borderId="14" xfId="0" applyNumberFormat="1" applyBorder="1" applyAlignment="1">
      <alignment/>
    </xf>
    <xf numFmtId="0" fontId="50" fillId="0" borderId="2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/>
    </xf>
    <xf numFmtId="0" fontId="52" fillId="0" borderId="30" xfId="0" applyFont="1" applyFill="1" applyBorder="1" applyAlignment="1">
      <alignment/>
    </xf>
    <xf numFmtId="0" fontId="52" fillId="0" borderId="0" xfId="0" applyFont="1" applyBorder="1" applyAlignment="1" quotePrefix="1">
      <alignment/>
    </xf>
    <xf numFmtId="14" fontId="2" fillId="0" borderId="31" xfId="0" applyNumberFormat="1" applyFont="1" applyBorder="1" applyAlignment="1">
      <alignment horizontal="center" wrapText="1"/>
    </xf>
    <xf numFmtId="3" fontId="50" fillId="0" borderId="32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3" fontId="54" fillId="0" borderId="15" xfId="0" applyNumberFormat="1" applyFont="1" applyFill="1" applyBorder="1" applyAlignment="1">
      <alignment horizontal="center"/>
    </xf>
    <xf numFmtId="14" fontId="56" fillId="39" borderId="34" xfId="0" applyNumberFormat="1" applyFont="1" applyFill="1" applyBorder="1" applyAlignment="1">
      <alignment horizontal="center" vertical="center" wrapText="1"/>
    </xf>
    <xf numFmtId="14" fontId="56" fillId="39" borderId="35" xfId="0" applyNumberFormat="1" applyFont="1" applyFill="1" applyBorder="1" applyAlignment="1">
      <alignment horizontal="center" vertical="center" wrapText="1"/>
    </xf>
    <xf numFmtId="14" fontId="56" fillId="39" borderId="36" xfId="0" applyNumberFormat="1" applyFont="1" applyFill="1" applyBorder="1" applyAlignment="1">
      <alignment horizontal="center" vertical="center" wrapText="1"/>
    </xf>
    <xf numFmtId="14" fontId="56" fillId="39" borderId="37" xfId="0" applyNumberFormat="1" applyFont="1" applyFill="1" applyBorder="1" applyAlignment="1">
      <alignment horizontal="center" vertical="center" wrapText="1"/>
    </xf>
    <xf numFmtId="14" fontId="56" fillId="39" borderId="38" xfId="0" applyNumberFormat="1" applyFont="1" applyFill="1" applyBorder="1" applyAlignment="1">
      <alignment horizontal="center" vertical="center" wrapText="1"/>
    </xf>
    <xf numFmtId="14" fontId="56" fillId="39" borderId="39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0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left"/>
    </xf>
    <xf numFmtId="14" fontId="61" fillId="0" borderId="0" xfId="0" applyNumberFormat="1" applyFont="1" applyAlignment="1">
      <alignment horizontal="left"/>
    </xf>
    <xf numFmtId="14" fontId="6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26" xfId="0" applyFont="1" applyBorder="1" applyAlignment="1">
      <alignment horizontal="left"/>
    </xf>
    <xf numFmtId="3" fontId="53" fillId="34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4" sqref="B4"/>
    </sheetView>
  </sheetViews>
  <sheetFormatPr defaultColWidth="9.140625" defaultRowHeight="15"/>
  <cols>
    <col min="1" max="1" width="10.57421875" style="13" bestFit="1" customWidth="1"/>
    <col min="2" max="2" width="10.57421875" style="0" customWidth="1"/>
    <col min="3" max="3" width="10.00390625" style="0" customWidth="1"/>
    <col min="4" max="4" width="11.57421875" style="0" customWidth="1"/>
    <col min="5" max="6" width="10.57421875" style="0" customWidth="1"/>
    <col min="7" max="7" width="10.421875" style="0" customWidth="1"/>
    <col min="8" max="8" width="9.140625" style="0" bestFit="1" customWidth="1"/>
    <col min="11" max="11" width="9.28125" style="28" customWidth="1"/>
    <col min="12" max="13" width="9.140625" style="28" customWidth="1"/>
    <col min="14" max="14" width="10.421875" style="28" customWidth="1"/>
    <col min="15" max="15" width="12.140625" style="28" customWidth="1"/>
    <col min="16" max="16" width="10.57421875" style="28" customWidth="1"/>
  </cols>
  <sheetData>
    <row r="1" spans="1:6" ht="18.75">
      <c r="A1" s="90" t="s">
        <v>24</v>
      </c>
      <c r="B1" s="90"/>
      <c r="C1" s="90"/>
      <c r="D1" s="90"/>
      <c r="E1" s="90"/>
      <c r="F1" s="90"/>
    </row>
    <row r="2" spans="1:9" ht="15.75">
      <c r="A2" s="91" t="s">
        <v>0</v>
      </c>
      <c r="B2" s="91"/>
      <c r="C2" s="91"/>
      <c r="D2" s="6"/>
      <c r="E2" s="93" t="s">
        <v>14</v>
      </c>
      <c r="F2" s="93"/>
      <c r="G2" s="93"/>
      <c r="H2" s="7"/>
      <c r="I2" s="8" t="s">
        <v>12</v>
      </c>
    </row>
    <row r="3" spans="1:8" ht="15">
      <c r="A3" s="92" t="s">
        <v>1</v>
      </c>
      <c r="B3" s="92"/>
      <c r="C3" s="85">
        <v>43585</v>
      </c>
      <c r="D3" s="86"/>
      <c r="E3" s="89" t="s">
        <v>15</v>
      </c>
      <c r="F3" s="89"/>
      <c r="G3" s="89"/>
      <c r="H3" s="89"/>
    </row>
    <row r="4" spans="1:9" ht="15">
      <c r="A4" s="14"/>
      <c r="B4" s="1"/>
      <c r="C4" s="1"/>
      <c r="D4" s="18"/>
      <c r="E4" s="94" t="s">
        <v>13</v>
      </c>
      <c r="F4" s="94"/>
      <c r="G4" s="95"/>
      <c r="H4" s="66"/>
      <c r="I4" s="2" t="s">
        <v>2</v>
      </c>
    </row>
    <row r="5" spans="1:9" ht="6" customHeight="1" thickBot="1">
      <c r="A5" s="14"/>
      <c r="B5" s="1"/>
      <c r="C5" s="1"/>
      <c r="D5" s="18"/>
      <c r="E5" s="62"/>
      <c r="F5" s="62"/>
      <c r="G5" s="71"/>
      <c r="H5" s="72"/>
      <c r="I5" s="73"/>
    </row>
    <row r="6" spans="1:8" ht="15" customHeight="1">
      <c r="A6" s="79" t="s">
        <v>35</v>
      </c>
      <c r="B6" s="80"/>
      <c r="C6" s="80"/>
      <c r="D6" s="80"/>
      <c r="E6" s="80"/>
      <c r="F6" s="80"/>
      <c r="G6" s="80"/>
      <c r="H6" s="81"/>
    </row>
    <row r="7" spans="1:8" ht="39" customHeight="1" thickBot="1">
      <c r="A7" s="82"/>
      <c r="B7" s="83"/>
      <c r="C7" s="83"/>
      <c r="D7" s="83"/>
      <c r="E7" s="83"/>
      <c r="F7" s="83"/>
      <c r="G7" s="83"/>
      <c r="H7" s="84"/>
    </row>
    <row r="8" spans="1:8" ht="30.75" thickBot="1">
      <c r="A8" s="67"/>
      <c r="B8" s="68" t="s">
        <v>3</v>
      </c>
      <c r="C8" s="69" t="s">
        <v>4</v>
      </c>
      <c r="D8" s="69" t="s">
        <v>5</v>
      </c>
      <c r="E8" s="69" t="s">
        <v>6</v>
      </c>
      <c r="F8" s="69" t="s">
        <v>7</v>
      </c>
      <c r="G8" s="69" t="s">
        <v>8</v>
      </c>
      <c r="H8" s="70" t="s">
        <v>9</v>
      </c>
    </row>
    <row r="9" spans="1:8" ht="30.75" thickBot="1">
      <c r="A9" s="15" t="s">
        <v>23</v>
      </c>
      <c r="B9" s="48">
        <f>SUM(2200000+350000+200000+50000-428012-25681-78775-4726-22592)</f>
        <v>2240214</v>
      </c>
      <c r="C9" s="49">
        <f>SUM(1100000-627686-37661-34792-2098-(C10*0.01))</f>
        <v>393880.2</v>
      </c>
      <c r="D9" s="49">
        <f>SUM(250000-78414-4705-11848-710-(D10*0.01))</f>
        <v>152873.84</v>
      </c>
      <c r="E9" s="49">
        <f>SUM(60000-(E10*0.01))</f>
        <v>59700.03</v>
      </c>
      <c r="F9" s="49">
        <f>SUM(350000-93926-5636-12694-762-(F10*0.01))</f>
        <v>235304.82</v>
      </c>
      <c r="G9" s="49">
        <f>SUM(40000-4238-255-405-24-(G10*0.01))</f>
        <v>34884.71</v>
      </c>
      <c r="H9" s="64">
        <f>SUM(B9:G9)</f>
        <v>3116857.5999999996</v>
      </c>
    </row>
    <row r="10" spans="1:8" ht="27" thickBot="1" thickTop="1">
      <c r="A10" s="16" t="s">
        <v>10</v>
      </c>
      <c r="B10" s="3">
        <f aca="true" t="shared" si="0" ref="B10:H10">SUM(B12:B210)</f>
        <v>2259174</v>
      </c>
      <c r="C10" s="3">
        <f t="shared" si="0"/>
        <v>388280</v>
      </c>
      <c r="D10" s="3">
        <f t="shared" si="0"/>
        <v>144916</v>
      </c>
      <c r="E10" s="3">
        <f t="shared" si="0"/>
        <v>29997</v>
      </c>
      <c r="F10" s="3">
        <f t="shared" si="0"/>
        <v>167718</v>
      </c>
      <c r="G10" s="3">
        <f t="shared" si="0"/>
        <v>19329</v>
      </c>
      <c r="H10" s="65">
        <f t="shared" si="0"/>
        <v>3009414</v>
      </c>
    </row>
    <row r="11" spans="1:16" ht="31.5" thickBot="1" thickTop="1">
      <c r="A11" s="74" t="s">
        <v>11</v>
      </c>
      <c r="B11" s="75">
        <f>SUM(B9-B10)</f>
        <v>-18960</v>
      </c>
      <c r="C11" s="75">
        <f aca="true" t="shared" si="1" ref="C11:H11">SUM(C9-C10)</f>
        <v>5600.200000000012</v>
      </c>
      <c r="D11" s="75">
        <f t="shared" si="1"/>
        <v>7957.8399999999965</v>
      </c>
      <c r="E11" s="75">
        <f t="shared" si="1"/>
        <v>29703.03</v>
      </c>
      <c r="F11" s="75">
        <f t="shared" si="1"/>
        <v>67586.82</v>
      </c>
      <c r="G11" s="75">
        <f t="shared" si="1"/>
        <v>15555.71</v>
      </c>
      <c r="H11" s="76">
        <f t="shared" si="1"/>
        <v>107443.59999999963</v>
      </c>
      <c r="K11" s="26"/>
      <c r="L11" s="26"/>
      <c r="M11" s="26"/>
      <c r="N11" s="26"/>
      <c r="O11" s="26"/>
      <c r="P11" s="26"/>
    </row>
    <row r="12" spans="1:16" ht="15">
      <c r="A12" s="17">
        <v>43374</v>
      </c>
      <c r="B12" s="53">
        <v>40224</v>
      </c>
      <c r="C12" s="53">
        <v>3870</v>
      </c>
      <c r="D12" s="53">
        <v>297</v>
      </c>
      <c r="E12" s="51">
        <v>0</v>
      </c>
      <c r="F12" s="53">
        <v>0</v>
      </c>
      <c r="G12" s="51">
        <v>0</v>
      </c>
      <c r="H12" s="52">
        <f>SUM(B12:G12)</f>
        <v>44391</v>
      </c>
      <c r="I12" s="44" t="s">
        <v>22</v>
      </c>
      <c r="K12" s="87"/>
      <c r="L12" s="87"/>
      <c r="M12" s="87"/>
      <c r="N12" s="87"/>
      <c r="O12" s="87"/>
      <c r="P12" s="87"/>
    </row>
    <row r="13" spans="1:14" ht="15">
      <c r="A13" s="17">
        <v>43375</v>
      </c>
      <c r="B13" s="53">
        <v>113701</v>
      </c>
      <c r="C13" s="53">
        <v>15339</v>
      </c>
      <c r="D13" s="53">
        <v>7074</v>
      </c>
      <c r="E13" s="51">
        <v>0</v>
      </c>
      <c r="F13" s="53">
        <v>97</v>
      </c>
      <c r="G13" s="51">
        <v>0</v>
      </c>
      <c r="H13" s="52">
        <f>SUM(B13:G13)</f>
        <v>136211</v>
      </c>
      <c r="K13" s="29"/>
      <c r="M13" s="88"/>
      <c r="N13" s="88"/>
    </row>
    <row r="14" spans="1:16" ht="15">
      <c r="A14" s="17">
        <v>43376</v>
      </c>
      <c r="B14" s="53">
        <v>156785</v>
      </c>
      <c r="C14" s="53">
        <v>19625</v>
      </c>
      <c r="D14" s="53">
        <v>4815</v>
      </c>
      <c r="E14" s="51">
        <v>0</v>
      </c>
      <c r="F14" s="53">
        <v>788</v>
      </c>
      <c r="G14" s="51">
        <v>0</v>
      </c>
      <c r="H14" s="52">
        <f>SUM(B14:G14)</f>
        <v>182013</v>
      </c>
      <c r="J14" s="5"/>
      <c r="K14" s="29"/>
      <c r="L14" s="29"/>
      <c r="M14" s="29"/>
      <c r="N14" s="29"/>
      <c r="O14" s="29"/>
      <c r="P14" s="29"/>
    </row>
    <row r="15" spans="1:15" ht="15">
      <c r="A15" s="17">
        <v>43377</v>
      </c>
      <c r="B15" s="53">
        <v>130724</v>
      </c>
      <c r="C15" s="53">
        <v>16816</v>
      </c>
      <c r="D15" s="53">
        <v>3844</v>
      </c>
      <c r="E15" s="51">
        <v>0</v>
      </c>
      <c r="F15" s="53">
        <v>983</v>
      </c>
      <c r="G15" s="51">
        <v>0</v>
      </c>
      <c r="H15" s="52">
        <f aca="true" t="shared" si="2" ref="H15:H78">SUM(B15:G15)</f>
        <v>152367</v>
      </c>
      <c r="J15" s="5"/>
      <c r="K15" s="29"/>
      <c r="L15" s="29"/>
      <c r="M15" s="29"/>
      <c r="N15" s="29"/>
      <c r="O15" s="29"/>
    </row>
    <row r="16" spans="1:14" ht="15">
      <c r="A16" s="17">
        <v>43378</v>
      </c>
      <c r="B16" s="53">
        <v>111999</v>
      </c>
      <c r="C16" s="53">
        <v>13669</v>
      </c>
      <c r="D16" s="53">
        <v>1732</v>
      </c>
      <c r="E16" s="51">
        <v>0</v>
      </c>
      <c r="F16" s="53">
        <v>393</v>
      </c>
      <c r="G16" s="51">
        <v>0</v>
      </c>
      <c r="H16" s="52">
        <f t="shared" si="2"/>
        <v>127793</v>
      </c>
      <c r="J16" s="5"/>
      <c r="K16" s="29"/>
      <c r="L16" s="29"/>
      <c r="M16" s="29"/>
      <c r="N16" s="29"/>
    </row>
    <row r="17" spans="1:14" ht="15">
      <c r="A17" s="17">
        <v>43379</v>
      </c>
      <c r="B17" s="53">
        <v>87751</v>
      </c>
      <c r="C17" s="53">
        <v>13722</v>
      </c>
      <c r="D17" s="53">
        <v>5260</v>
      </c>
      <c r="E17" s="51">
        <v>0</v>
      </c>
      <c r="F17" s="53">
        <v>396</v>
      </c>
      <c r="G17" s="51">
        <v>0</v>
      </c>
      <c r="H17" s="52">
        <f t="shared" si="2"/>
        <v>107129</v>
      </c>
      <c r="J17" s="5"/>
      <c r="K17" s="29"/>
      <c r="L17" s="29"/>
      <c r="M17" s="29"/>
      <c r="N17" s="29"/>
    </row>
    <row r="18" spans="1:14" ht="15">
      <c r="A18" s="17">
        <v>43380</v>
      </c>
      <c r="B18" s="53">
        <v>87534</v>
      </c>
      <c r="C18" s="53">
        <v>12503</v>
      </c>
      <c r="D18" s="53">
        <v>3215</v>
      </c>
      <c r="E18" s="51">
        <v>0</v>
      </c>
      <c r="F18" s="53">
        <v>1755</v>
      </c>
      <c r="G18" s="51">
        <v>0</v>
      </c>
      <c r="H18" s="52">
        <f t="shared" si="2"/>
        <v>105007</v>
      </c>
      <c r="I18" s="44"/>
      <c r="J18" s="5"/>
      <c r="K18" s="29"/>
      <c r="L18" s="29"/>
      <c r="M18" s="29"/>
      <c r="N18" s="29"/>
    </row>
    <row r="19" spans="1:18" ht="15">
      <c r="A19" s="17">
        <v>43381</v>
      </c>
      <c r="B19" s="53">
        <v>77987</v>
      </c>
      <c r="C19" s="53">
        <v>11830</v>
      </c>
      <c r="D19" s="53">
        <v>4785</v>
      </c>
      <c r="E19" s="51">
        <v>0</v>
      </c>
      <c r="F19" s="53">
        <v>830</v>
      </c>
      <c r="G19" s="51">
        <v>0</v>
      </c>
      <c r="H19" s="52">
        <f t="shared" si="2"/>
        <v>95432</v>
      </c>
      <c r="K19" s="29"/>
      <c r="L19" s="29"/>
      <c r="M19" s="29"/>
      <c r="N19" s="29"/>
      <c r="O19" s="29"/>
      <c r="P19" s="29"/>
      <c r="Q19" s="25"/>
      <c r="R19" s="22"/>
    </row>
    <row r="20" spans="1:8" ht="15">
      <c r="A20" s="17">
        <v>43382</v>
      </c>
      <c r="B20" s="53">
        <v>69017</v>
      </c>
      <c r="C20" s="53">
        <v>8051</v>
      </c>
      <c r="D20" s="53">
        <v>304</v>
      </c>
      <c r="E20" s="51">
        <v>0</v>
      </c>
      <c r="F20" s="53">
        <v>1465</v>
      </c>
      <c r="G20" s="51">
        <v>0</v>
      </c>
      <c r="H20" s="52">
        <f t="shared" si="2"/>
        <v>78837</v>
      </c>
    </row>
    <row r="21" spans="1:14" ht="15">
      <c r="A21" s="17">
        <v>43383</v>
      </c>
      <c r="B21" s="53">
        <v>74249</v>
      </c>
      <c r="C21" s="53">
        <v>10386</v>
      </c>
      <c r="D21" s="53">
        <v>3587</v>
      </c>
      <c r="E21" s="51">
        <v>0</v>
      </c>
      <c r="F21" s="53">
        <v>969</v>
      </c>
      <c r="G21" s="51">
        <v>0</v>
      </c>
      <c r="H21" s="52">
        <f t="shared" si="2"/>
        <v>89191</v>
      </c>
      <c r="I21" s="44"/>
      <c r="N21" s="29"/>
    </row>
    <row r="22" spans="1:10" ht="15">
      <c r="A22" s="17">
        <v>43384</v>
      </c>
      <c r="B22" s="53">
        <v>92205</v>
      </c>
      <c r="C22" s="53">
        <v>5898</v>
      </c>
      <c r="D22" s="53">
        <v>5561</v>
      </c>
      <c r="E22" s="51">
        <v>0</v>
      </c>
      <c r="F22" s="53">
        <v>0</v>
      </c>
      <c r="G22" s="51">
        <v>0</v>
      </c>
      <c r="H22" s="52">
        <f t="shared" si="2"/>
        <v>103664</v>
      </c>
      <c r="J22" s="5"/>
    </row>
    <row r="23" spans="1:10" ht="15">
      <c r="A23" s="17">
        <v>43385</v>
      </c>
      <c r="B23" s="53">
        <v>73382</v>
      </c>
      <c r="C23" s="53">
        <v>7250</v>
      </c>
      <c r="D23" s="53">
        <v>2602</v>
      </c>
      <c r="E23" s="51">
        <v>0</v>
      </c>
      <c r="F23" s="53">
        <v>1548</v>
      </c>
      <c r="G23" s="51">
        <v>0</v>
      </c>
      <c r="H23" s="52">
        <f t="shared" si="2"/>
        <v>84782</v>
      </c>
      <c r="I23" s="44" t="s">
        <v>26</v>
      </c>
      <c r="J23" s="5"/>
    </row>
    <row r="24" spans="1:16" ht="15">
      <c r="A24" s="17">
        <v>43386</v>
      </c>
      <c r="B24" s="51">
        <v>52613</v>
      </c>
      <c r="C24" s="53">
        <v>4179</v>
      </c>
      <c r="D24" s="53">
        <v>643</v>
      </c>
      <c r="E24" s="51">
        <v>0</v>
      </c>
      <c r="F24" s="53">
        <v>279</v>
      </c>
      <c r="G24" s="51">
        <v>0</v>
      </c>
      <c r="H24" s="52">
        <f t="shared" si="2"/>
        <v>57714</v>
      </c>
      <c r="I24" s="10"/>
      <c r="J24" s="5"/>
      <c r="K24" s="29"/>
      <c r="L24" s="29"/>
      <c r="M24" s="29"/>
      <c r="N24" s="29"/>
      <c r="O24" s="29"/>
      <c r="P24" s="29"/>
    </row>
    <row r="25" spans="1:10" ht="15">
      <c r="A25" s="17">
        <v>43387</v>
      </c>
      <c r="B25" s="51">
        <v>67878</v>
      </c>
      <c r="C25" s="53">
        <v>7765</v>
      </c>
      <c r="D25" s="53">
        <v>4759</v>
      </c>
      <c r="E25" s="51">
        <v>0</v>
      </c>
      <c r="F25" s="53">
        <v>1666</v>
      </c>
      <c r="G25" s="51">
        <v>0</v>
      </c>
      <c r="H25" s="52">
        <f t="shared" si="2"/>
        <v>82068</v>
      </c>
      <c r="I25" s="10"/>
      <c r="J25" s="5"/>
    </row>
    <row r="26" spans="1:10" ht="15">
      <c r="A26" s="17">
        <v>43388</v>
      </c>
      <c r="B26" s="51">
        <v>68104</v>
      </c>
      <c r="C26" s="53">
        <v>8340</v>
      </c>
      <c r="D26" s="53">
        <v>3144</v>
      </c>
      <c r="E26" s="51">
        <v>0</v>
      </c>
      <c r="F26" s="53">
        <v>1475</v>
      </c>
      <c r="G26" s="51">
        <v>0</v>
      </c>
      <c r="H26" s="52">
        <f t="shared" si="2"/>
        <v>81063</v>
      </c>
      <c r="I26" s="11"/>
      <c r="J26" s="5"/>
    </row>
    <row r="27" spans="1:8" ht="15">
      <c r="A27" s="17">
        <v>43389</v>
      </c>
      <c r="B27" s="53">
        <v>51556</v>
      </c>
      <c r="C27" s="53">
        <v>4466</v>
      </c>
      <c r="D27" s="53">
        <v>2082</v>
      </c>
      <c r="E27" s="51">
        <v>0</v>
      </c>
      <c r="F27" s="53">
        <v>517</v>
      </c>
      <c r="G27" s="51">
        <v>0</v>
      </c>
      <c r="H27" s="52">
        <f t="shared" si="2"/>
        <v>58621</v>
      </c>
    </row>
    <row r="28" spans="1:9" ht="15">
      <c r="A28" s="17">
        <v>43390</v>
      </c>
      <c r="B28" s="53">
        <v>69068</v>
      </c>
      <c r="C28" s="53">
        <v>6818</v>
      </c>
      <c r="D28" s="53">
        <v>3802</v>
      </c>
      <c r="E28" s="51">
        <v>0</v>
      </c>
      <c r="F28" s="53">
        <v>4897</v>
      </c>
      <c r="G28" s="51">
        <v>0</v>
      </c>
      <c r="H28" s="52">
        <f t="shared" si="2"/>
        <v>84585</v>
      </c>
      <c r="I28" s="59" t="s">
        <v>25</v>
      </c>
    </row>
    <row r="29" spans="1:16" ht="15">
      <c r="A29" s="56">
        <v>43391</v>
      </c>
      <c r="B29" s="63">
        <v>39702</v>
      </c>
      <c r="C29" s="58">
        <v>5862</v>
      </c>
      <c r="D29" s="53">
        <v>4279</v>
      </c>
      <c r="E29" s="51">
        <v>0</v>
      </c>
      <c r="F29" s="53">
        <v>684</v>
      </c>
      <c r="G29" s="51">
        <v>0</v>
      </c>
      <c r="H29" s="52">
        <f t="shared" si="2"/>
        <v>50527</v>
      </c>
      <c r="I29" s="44"/>
      <c r="K29" s="29"/>
      <c r="L29" s="29"/>
      <c r="M29" s="29"/>
      <c r="N29" s="29"/>
      <c r="O29" s="29"/>
      <c r="P29" s="29"/>
    </row>
    <row r="30" spans="1:8" ht="15">
      <c r="A30" s="17">
        <v>43392</v>
      </c>
      <c r="B30" s="57"/>
      <c r="C30" s="53">
        <v>10200</v>
      </c>
      <c r="D30" s="53">
        <v>3844</v>
      </c>
      <c r="E30" s="51">
        <v>1675</v>
      </c>
      <c r="F30" s="53">
        <v>6093</v>
      </c>
      <c r="G30" s="51">
        <v>0</v>
      </c>
      <c r="H30" s="52">
        <f t="shared" si="2"/>
        <v>21812</v>
      </c>
    </row>
    <row r="31" spans="1:8" ht="15">
      <c r="A31" s="17">
        <v>43393</v>
      </c>
      <c r="B31" s="53"/>
      <c r="C31" s="53">
        <v>8453</v>
      </c>
      <c r="D31" s="53">
        <v>5893</v>
      </c>
      <c r="E31" s="51">
        <v>719</v>
      </c>
      <c r="F31" s="53">
        <v>8583</v>
      </c>
      <c r="G31" s="51">
        <v>0</v>
      </c>
      <c r="H31" s="52">
        <f t="shared" si="2"/>
        <v>23648</v>
      </c>
    </row>
    <row r="32" spans="1:13" ht="15">
      <c r="A32" s="17">
        <v>43394</v>
      </c>
      <c r="B32" s="53"/>
      <c r="C32" s="53">
        <v>8944</v>
      </c>
      <c r="D32" s="53">
        <v>5063</v>
      </c>
      <c r="E32" s="51">
        <v>0</v>
      </c>
      <c r="F32" s="53">
        <v>3021</v>
      </c>
      <c r="G32" s="51">
        <v>0</v>
      </c>
      <c r="H32" s="52">
        <f t="shared" si="2"/>
        <v>17028</v>
      </c>
      <c r="K32" s="30"/>
      <c r="L32" s="30"/>
      <c r="M32" s="30"/>
    </row>
    <row r="33" spans="1:13" ht="15">
      <c r="A33" s="17">
        <v>43395</v>
      </c>
      <c r="B33" s="53"/>
      <c r="C33" s="53">
        <v>7911</v>
      </c>
      <c r="D33" s="53">
        <v>2153</v>
      </c>
      <c r="E33" s="51">
        <v>473</v>
      </c>
      <c r="F33" s="53">
        <v>4010</v>
      </c>
      <c r="G33" s="51">
        <v>0</v>
      </c>
      <c r="H33" s="52">
        <f t="shared" si="2"/>
        <v>14547</v>
      </c>
      <c r="K33" s="30"/>
      <c r="L33" s="30"/>
      <c r="M33" s="30"/>
    </row>
    <row r="34" spans="1:16" ht="15">
      <c r="A34" s="17">
        <v>43396</v>
      </c>
      <c r="B34" s="53"/>
      <c r="C34" s="53">
        <v>6954</v>
      </c>
      <c r="D34" s="53">
        <v>3973</v>
      </c>
      <c r="E34" s="51">
        <v>1276</v>
      </c>
      <c r="F34" s="53">
        <v>7559</v>
      </c>
      <c r="G34" s="51">
        <v>0</v>
      </c>
      <c r="H34" s="52">
        <f t="shared" si="2"/>
        <v>19762</v>
      </c>
      <c r="K34" s="29"/>
      <c r="L34" s="29"/>
      <c r="M34" s="29"/>
      <c r="N34" s="29"/>
      <c r="O34" s="29"/>
      <c r="P34" s="29"/>
    </row>
    <row r="35" spans="1:13" ht="15">
      <c r="A35" s="17">
        <v>43397</v>
      </c>
      <c r="B35" s="53"/>
      <c r="C35" s="53">
        <v>10173</v>
      </c>
      <c r="D35" s="53">
        <v>2966</v>
      </c>
      <c r="E35" s="51">
        <v>1283</v>
      </c>
      <c r="F35" s="53">
        <v>5553</v>
      </c>
      <c r="G35" s="51">
        <v>0</v>
      </c>
      <c r="H35" s="52">
        <f t="shared" si="2"/>
        <v>19975</v>
      </c>
      <c r="M35" s="30"/>
    </row>
    <row r="36" spans="1:13" ht="15">
      <c r="A36" s="17">
        <v>43398</v>
      </c>
      <c r="B36" s="51"/>
      <c r="C36" s="53">
        <v>691</v>
      </c>
      <c r="D36" s="53">
        <v>830</v>
      </c>
      <c r="E36" s="51">
        <v>0</v>
      </c>
      <c r="F36" s="53">
        <v>2645</v>
      </c>
      <c r="G36" s="51">
        <v>0</v>
      </c>
      <c r="H36" s="52">
        <f t="shared" si="2"/>
        <v>4166</v>
      </c>
      <c r="M36" s="30"/>
    </row>
    <row r="37" spans="1:8" ht="15">
      <c r="A37" s="17">
        <v>43399</v>
      </c>
      <c r="B37" s="53"/>
      <c r="C37" s="53">
        <v>13555</v>
      </c>
      <c r="D37" s="53">
        <v>4180</v>
      </c>
      <c r="E37" s="51">
        <v>928</v>
      </c>
      <c r="F37" s="53">
        <v>3253</v>
      </c>
      <c r="G37" s="51">
        <v>0</v>
      </c>
      <c r="H37" s="52">
        <f t="shared" si="2"/>
        <v>21916</v>
      </c>
    </row>
    <row r="38" spans="1:8" ht="15">
      <c r="A38" s="17">
        <v>43400</v>
      </c>
      <c r="B38" s="53"/>
      <c r="C38" s="53">
        <v>9519</v>
      </c>
      <c r="D38" s="53">
        <v>4113</v>
      </c>
      <c r="E38" s="51">
        <v>1228</v>
      </c>
      <c r="F38" s="53">
        <v>3819</v>
      </c>
      <c r="G38" s="51">
        <v>0</v>
      </c>
      <c r="H38" s="52">
        <f t="shared" si="2"/>
        <v>18679</v>
      </c>
    </row>
    <row r="39" spans="1:16" ht="15">
      <c r="A39" s="17">
        <v>43401</v>
      </c>
      <c r="B39" s="53"/>
      <c r="C39" s="53">
        <v>7936</v>
      </c>
      <c r="D39" s="53">
        <v>2180</v>
      </c>
      <c r="E39" s="51">
        <v>312</v>
      </c>
      <c r="F39" s="53">
        <v>5000</v>
      </c>
      <c r="G39" s="51">
        <v>0</v>
      </c>
      <c r="H39" s="52">
        <f t="shared" si="2"/>
        <v>15428</v>
      </c>
      <c r="I39" s="44"/>
      <c r="K39" s="31"/>
      <c r="L39" s="29"/>
      <c r="M39" s="29"/>
      <c r="N39" s="29"/>
      <c r="O39" s="29"/>
      <c r="P39" s="29"/>
    </row>
    <row r="40" spans="1:9" ht="15">
      <c r="A40" s="17">
        <v>43402</v>
      </c>
      <c r="B40" s="53"/>
      <c r="C40" s="53">
        <v>9390</v>
      </c>
      <c r="D40" s="53">
        <v>2103</v>
      </c>
      <c r="E40" s="53">
        <v>416</v>
      </c>
      <c r="F40" s="53">
        <v>2569</v>
      </c>
      <c r="G40" s="51">
        <v>0</v>
      </c>
      <c r="H40" s="52">
        <f t="shared" si="2"/>
        <v>14478</v>
      </c>
      <c r="I40" s="44"/>
    </row>
    <row r="41" spans="1:9" ht="15">
      <c r="A41" s="17">
        <v>43403</v>
      </c>
      <c r="B41" s="4"/>
      <c r="C41" s="53">
        <v>10878</v>
      </c>
      <c r="D41" s="53">
        <v>5632</v>
      </c>
      <c r="E41" s="53">
        <v>863</v>
      </c>
      <c r="F41" s="53">
        <v>2292</v>
      </c>
      <c r="G41" s="53">
        <v>0</v>
      </c>
      <c r="H41" s="52">
        <f t="shared" si="2"/>
        <v>19665</v>
      </c>
      <c r="I41" s="44"/>
    </row>
    <row r="42" spans="1:16" ht="15">
      <c r="A42" s="17">
        <v>43404</v>
      </c>
      <c r="B42" s="4"/>
      <c r="C42" s="53">
        <v>4030</v>
      </c>
      <c r="D42" s="53">
        <v>464</v>
      </c>
      <c r="E42" s="53">
        <v>0</v>
      </c>
      <c r="F42" s="53">
        <v>116</v>
      </c>
      <c r="G42" s="53">
        <v>0</v>
      </c>
      <c r="H42" s="52">
        <f t="shared" si="2"/>
        <v>4610</v>
      </c>
      <c r="J42" s="27" t="s">
        <v>16</v>
      </c>
      <c r="K42" s="32">
        <f aca="true" t="shared" si="3" ref="K42:P42">SUM(B12:B42)</f>
        <v>1464479</v>
      </c>
      <c r="L42" s="36">
        <f t="shared" si="3"/>
        <v>285023</v>
      </c>
      <c r="M42" s="36">
        <f t="shared" si="3"/>
        <v>105179</v>
      </c>
      <c r="N42" s="36">
        <f t="shared" si="3"/>
        <v>9173</v>
      </c>
      <c r="O42" s="36">
        <f t="shared" si="3"/>
        <v>73255</v>
      </c>
      <c r="P42" s="36">
        <f t="shared" si="3"/>
        <v>0</v>
      </c>
    </row>
    <row r="43" spans="1:9" ht="15">
      <c r="A43" s="17">
        <v>43405</v>
      </c>
      <c r="B43" s="4"/>
      <c r="C43" s="53">
        <v>11506</v>
      </c>
      <c r="D43" s="53">
        <v>3658</v>
      </c>
      <c r="E43" s="53">
        <v>380</v>
      </c>
      <c r="F43" s="53">
        <v>2560</v>
      </c>
      <c r="G43" s="53">
        <v>603</v>
      </c>
      <c r="H43" s="52">
        <f t="shared" si="2"/>
        <v>18707</v>
      </c>
      <c r="I43" s="12"/>
    </row>
    <row r="44" spans="1:16" ht="15">
      <c r="A44" s="17">
        <v>43406</v>
      </c>
      <c r="B44" s="4"/>
      <c r="C44" s="53">
        <v>4677</v>
      </c>
      <c r="D44" s="53">
        <v>544</v>
      </c>
      <c r="E44" s="53">
        <v>0</v>
      </c>
      <c r="F44" s="53">
        <v>520</v>
      </c>
      <c r="G44" s="53">
        <v>0</v>
      </c>
      <c r="H44" s="52">
        <f t="shared" si="2"/>
        <v>5741</v>
      </c>
      <c r="K44" s="29"/>
      <c r="L44" s="29"/>
      <c r="M44" s="29"/>
      <c r="N44" s="29"/>
      <c r="O44" s="29"/>
      <c r="P44" s="29"/>
    </row>
    <row r="45" spans="1:8" ht="15">
      <c r="A45" s="17">
        <v>43407</v>
      </c>
      <c r="B45" s="4"/>
      <c r="C45" s="53">
        <v>13601</v>
      </c>
      <c r="D45" s="53">
        <v>2710</v>
      </c>
      <c r="E45" s="53">
        <v>0</v>
      </c>
      <c r="F45" s="53">
        <v>3094</v>
      </c>
      <c r="G45" s="53">
        <v>0</v>
      </c>
      <c r="H45" s="52">
        <f t="shared" si="2"/>
        <v>19405</v>
      </c>
    </row>
    <row r="46" spans="1:8" ht="15">
      <c r="A46" s="17">
        <v>43408</v>
      </c>
      <c r="B46" s="4"/>
      <c r="C46" s="53">
        <v>227</v>
      </c>
      <c r="D46" s="53"/>
      <c r="E46" s="53">
        <v>0</v>
      </c>
      <c r="F46" s="53">
        <v>128</v>
      </c>
      <c r="G46" s="53">
        <v>0</v>
      </c>
      <c r="H46" s="52">
        <f t="shared" si="2"/>
        <v>355</v>
      </c>
    </row>
    <row r="47" spans="1:8" ht="15">
      <c r="A47" s="17">
        <v>43409</v>
      </c>
      <c r="B47" s="4"/>
      <c r="C47" s="53">
        <v>9667</v>
      </c>
      <c r="D47" s="53">
        <v>5129</v>
      </c>
      <c r="E47" s="53">
        <v>473</v>
      </c>
      <c r="F47" s="53">
        <v>3606</v>
      </c>
      <c r="G47" s="53">
        <v>435</v>
      </c>
      <c r="H47" s="52">
        <f t="shared" si="2"/>
        <v>19310</v>
      </c>
    </row>
    <row r="48" spans="1:8" ht="15">
      <c r="A48" s="17">
        <v>43410</v>
      </c>
      <c r="B48" s="4"/>
      <c r="C48" s="53">
        <v>10220</v>
      </c>
      <c r="D48" s="53">
        <v>1884</v>
      </c>
      <c r="E48" s="53">
        <v>827</v>
      </c>
      <c r="F48" s="51">
        <v>2060</v>
      </c>
      <c r="G48" s="53">
        <v>0</v>
      </c>
      <c r="H48" s="52">
        <f t="shared" si="2"/>
        <v>14991</v>
      </c>
    </row>
    <row r="49" spans="1:8" ht="15">
      <c r="A49" s="17">
        <v>43411</v>
      </c>
      <c r="B49" s="4"/>
      <c r="C49" s="53">
        <v>7141</v>
      </c>
      <c r="D49" s="53">
        <v>762</v>
      </c>
      <c r="E49" s="53">
        <v>1233</v>
      </c>
      <c r="F49" s="53">
        <v>2010</v>
      </c>
      <c r="G49" s="53">
        <v>752</v>
      </c>
      <c r="H49" s="52">
        <f t="shared" si="2"/>
        <v>11898</v>
      </c>
    </row>
    <row r="50" spans="1:8" ht="15">
      <c r="A50" s="17">
        <v>43412</v>
      </c>
      <c r="B50" s="4"/>
      <c r="C50" s="53">
        <v>4681</v>
      </c>
      <c r="D50" s="53">
        <v>1991</v>
      </c>
      <c r="E50" s="53">
        <v>0</v>
      </c>
      <c r="F50" s="53">
        <v>717</v>
      </c>
      <c r="G50" s="53">
        <v>0</v>
      </c>
      <c r="H50" s="52">
        <f t="shared" si="2"/>
        <v>7389</v>
      </c>
    </row>
    <row r="51" spans="1:9" ht="15">
      <c r="A51" s="17">
        <v>43413</v>
      </c>
      <c r="B51" s="4"/>
      <c r="C51" s="53">
        <v>8279</v>
      </c>
      <c r="D51" s="53">
        <v>3041</v>
      </c>
      <c r="E51" s="53">
        <v>606</v>
      </c>
      <c r="F51" s="53">
        <v>1746</v>
      </c>
      <c r="G51" s="53">
        <v>0</v>
      </c>
      <c r="H51" s="52">
        <f t="shared" si="2"/>
        <v>13672</v>
      </c>
      <c r="I51" s="12"/>
    </row>
    <row r="52" spans="1:8" ht="15">
      <c r="A52" s="17">
        <v>43414</v>
      </c>
      <c r="B52" s="4"/>
      <c r="C52" s="53">
        <v>3463</v>
      </c>
      <c r="D52" s="53">
        <v>572</v>
      </c>
      <c r="E52" s="53">
        <v>526</v>
      </c>
      <c r="F52" s="53">
        <v>410</v>
      </c>
      <c r="G52" s="53">
        <v>0</v>
      </c>
      <c r="H52" s="52">
        <f t="shared" si="2"/>
        <v>4971</v>
      </c>
    </row>
    <row r="53" spans="1:16" ht="15">
      <c r="A53" s="17">
        <v>43415</v>
      </c>
      <c r="B53" s="4"/>
      <c r="C53" s="53">
        <v>10197</v>
      </c>
      <c r="D53" s="53">
        <v>905</v>
      </c>
      <c r="E53" s="53">
        <v>397</v>
      </c>
      <c r="F53" s="53">
        <v>0</v>
      </c>
      <c r="G53" s="53">
        <v>0</v>
      </c>
      <c r="H53" s="52">
        <f t="shared" si="2"/>
        <v>11499</v>
      </c>
      <c r="K53" s="29"/>
      <c r="L53" s="29"/>
      <c r="M53" s="29"/>
      <c r="N53" s="29"/>
      <c r="O53" s="29"/>
      <c r="P53" s="29"/>
    </row>
    <row r="54" spans="1:8" ht="15">
      <c r="A54" s="17">
        <v>43416</v>
      </c>
      <c r="B54" s="4"/>
      <c r="C54" s="53">
        <v>5593</v>
      </c>
      <c r="D54" s="53">
        <v>1488</v>
      </c>
      <c r="E54" s="53">
        <v>352</v>
      </c>
      <c r="F54" s="53">
        <v>2509</v>
      </c>
      <c r="G54" s="53">
        <v>0</v>
      </c>
      <c r="H54" s="52">
        <f t="shared" si="2"/>
        <v>9942</v>
      </c>
    </row>
    <row r="55" spans="1:8" ht="15">
      <c r="A55" s="17">
        <v>43417</v>
      </c>
      <c r="B55" s="4"/>
      <c r="C55" s="53">
        <v>5572</v>
      </c>
      <c r="D55" s="53">
        <v>974</v>
      </c>
      <c r="E55" s="53">
        <v>464</v>
      </c>
      <c r="F55" s="53">
        <v>2296</v>
      </c>
      <c r="G55" s="53">
        <v>0</v>
      </c>
      <c r="H55" s="52">
        <f t="shared" si="2"/>
        <v>9306</v>
      </c>
    </row>
    <row r="56" spans="1:10" ht="15">
      <c r="A56" s="17">
        <v>43418</v>
      </c>
      <c r="B56" s="4"/>
      <c r="C56" s="53">
        <v>6933</v>
      </c>
      <c r="D56" s="53">
        <v>618</v>
      </c>
      <c r="E56" s="53">
        <v>1052</v>
      </c>
      <c r="F56" s="53">
        <v>1518</v>
      </c>
      <c r="G56" s="53">
        <v>731</v>
      </c>
      <c r="H56" s="52">
        <f t="shared" si="2"/>
        <v>10852</v>
      </c>
      <c r="I56" s="59" t="s">
        <v>27</v>
      </c>
      <c r="J56" s="9"/>
    </row>
    <row r="57" spans="1:9" ht="15">
      <c r="A57" s="17">
        <v>43419</v>
      </c>
      <c r="B57" s="4"/>
      <c r="C57" s="63">
        <v>1500</v>
      </c>
      <c r="D57" s="53">
        <v>4368</v>
      </c>
      <c r="E57" s="53">
        <v>0</v>
      </c>
      <c r="F57" s="53">
        <v>1027</v>
      </c>
      <c r="G57" s="53">
        <v>0</v>
      </c>
      <c r="H57" s="52">
        <f t="shared" si="2"/>
        <v>6895</v>
      </c>
      <c r="I57" s="23"/>
    </row>
    <row r="58" spans="1:9" ht="15">
      <c r="A58" s="17">
        <v>43420</v>
      </c>
      <c r="B58" s="4"/>
      <c r="C58" s="60"/>
      <c r="D58" s="53">
        <v>1587</v>
      </c>
      <c r="E58" s="53">
        <v>0</v>
      </c>
      <c r="F58" s="53">
        <v>508</v>
      </c>
      <c r="G58" s="53">
        <v>0</v>
      </c>
      <c r="H58" s="52">
        <f t="shared" si="2"/>
        <v>2095</v>
      </c>
      <c r="I58" s="5"/>
    </row>
    <row r="59" spans="1:9" ht="15">
      <c r="A59" s="17">
        <v>43421</v>
      </c>
      <c r="B59" s="4"/>
      <c r="C59" s="4"/>
      <c r="D59" s="53">
        <v>763</v>
      </c>
      <c r="E59" s="53">
        <v>187</v>
      </c>
      <c r="F59" s="53">
        <v>1023</v>
      </c>
      <c r="G59" s="53">
        <v>429</v>
      </c>
      <c r="H59" s="52">
        <f t="shared" si="2"/>
        <v>2402</v>
      </c>
      <c r="I59" s="5"/>
    </row>
    <row r="60" spans="1:9" ht="15">
      <c r="A60" s="17">
        <v>43422</v>
      </c>
      <c r="B60" s="4"/>
      <c r="C60" s="4"/>
      <c r="D60" s="53">
        <v>1621</v>
      </c>
      <c r="E60" s="53">
        <v>0</v>
      </c>
      <c r="F60" s="53">
        <v>0</v>
      </c>
      <c r="G60" s="53">
        <v>0</v>
      </c>
      <c r="H60" s="52">
        <f t="shared" si="2"/>
        <v>1621</v>
      </c>
      <c r="I60" s="5"/>
    </row>
    <row r="61" spans="1:9" ht="15">
      <c r="A61" s="17">
        <v>43423</v>
      </c>
      <c r="B61" s="4"/>
      <c r="C61" s="4"/>
      <c r="D61" s="53">
        <v>1899</v>
      </c>
      <c r="E61" s="53">
        <v>968</v>
      </c>
      <c r="F61" s="53">
        <v>3361</v>
      </c>
      <c r="G61" s="53">
        <v>0</v>
      </c>
      <c r="H61" s="52">
        <f t="shared" si="2"/>
        <v>6228</v>
      </c>
      <c r="I61" s="5"/>
    </row>
    <row r="62" spans="1:9" ht="15">
      <c r="A62" s="17">
        <v>43424</v>
      </c>
      <c r="B62" s="4"/>
      <c r="C62" s="4"/>
      <c r="D62" s="53">
        <v>1072</v>
      </c>
      <c r="E62" s="53">
        <v>138</v>
      </c>
      <c r="F62" s="53">
        <v>2483</v>
      </c>
      <c r="G62" s="53">
        <v>0</v>
      </c>
      <c r="H62" s="52">
        <f t="shared" si="2"/>
        <v>3693</v>
      </c>
      <c r="I62" s="5"/>
    </row>
    <row r="63" spans="1:9" ht="15">
      <c r="A63" s="17">
        <v>43425</v>
      </c>
      <c r="B63" s="4"/>
      <c r="C63" s="4"/>
      <c r="D63" s="53">
        <v>0</v>
      </c>
      <c r="E63" s="53">
        <v>0</v>
      </c>
      <c r="F63" s="53">
        <v>691</v>
      </c>
      <c r="G63" s="53">
        <v>0</v>
      </c>
      <c r="H63" s="52">
        <f t="shared" si="2"/>
        <v>691</v>
      </c>
      <c r="I63" s="5"/>
    </row>
    <row r="64" spans="1:9" ht="15">
      <c r="A64" s="17">
        <v>43426</v>
      </c>
      <c r="B64" s="4"/>
      <c r="C64" s="4"/>
      <c r="D64" s="53">
        <v>0</v>
      </c>
      <c r="E64" s="53">
        <v>0</v>
      </c>
      <c r="F64" s="53">
        <v>0</v>
      </c>
      <c r="G64" s="53">
        <v>0</v>
      </c>
      <c r="H64" s="52">
        <f t="shared" si="2"/>
        <v>0</v>
      </c>
      <c r="I64" s="5"/>
    </row>
    <row r="65" spans="1:9" ht="15">
      <c r="A65" s="17">
        <v>43427</v>
      </c>
      <c r="B65" s="4"/>
      <c r="C65" s="4"/>
      <c r="D65" s="53">
        <v>2344</v>
      </c>
      <c r="E65" s="53">
        <v>0</v>
      </c>
      <c r="F65" s="53">
        <v>952</v>
      </c>
      <c r="G65" s="53">
        <v>0</v>
      </c>
      <c r="H65" s="52">
        <f t="shared" si="2"/>
        <v>3296</v>
      </c>
      <c r="I65" s="59" t="s">
        <v>28</v>
      </c>
    </row>
    <row r="66" spans="1:9" ht="15">
      <c r="A66" s="17">
        <v>43428</v>
      </c>
      <c r="B66" s="4"/>
      <c r="C66" s="4"/>
      <c r="D66" s="63">
        <v>1807</v>
      </c>
      <c r="E66" s="53">
        <v>327</v>
      </c>
      <c r="F66" s="53">
        <v>746</v>
      </c>
      <c r="G66" s="53">
        <v>1199</v>
      </c>
      <c r="H66" s="52">
        <f t="shared" si="2"/>
        <v>4079</v>
      </c>
      <c r="I66" s="5"/>
    </row>
    <row r="67" spans="1:9" ht="15">
      <c r="A67" s="17">
        <v>43429</v>
      </c>
      <c r="B67" s="4"/>
      <c r="C67" s="4"/>
      <c r="D67" s="60"/>
      <c r="E67" s="53">
        <v>81</v>
      </c>
      <c r="F67" s="53">
        <v>1417</v>
      </c>
      <c r="G67" s="53">
        <v>0</v>
      </c>
      <c r="H67" s="52">
        <f t="shared" si="2"/>
        <v>1498</v>
      </c>
      <c r="I67" s="5"/>
    </row>
    <row r="68" spans="1:9" ht="15">
      <c r="A68" s="17">
        <v>43430</v>
      </c>
      <c r="B68" s="4"/>
      <c r="C68" s="4"/>
      <c r="D68" s="4"/>
      <c r="E68" s="53">
        <v>0</v>
      </c>
      <c r="F68" s="53">
        <v>36</v>
      </c>
      <c r="G68" s="53">
        <v>0</v>
      </c>
      <c r="H68" s="52">
        <f t="shared" si="2"/>
        <v>36</v>
      </c>
      <c r="I68" s="5"/>
    </row>
    <row r="69" spans="1:9" ht="15">
      <c r="A69" s="17">
        <v>43431</v>
      </c>
      <c r="B69" s="4"/>
      <c r="C69" s="4"/>
      <c r="D69" s="4"/>
      <c r="E69" s="53">
        <v>196</v>
      </c>
      <c r="F69" s="53">
        <v>1202</v>
      </c>
      <c r="G69" s="53">
        <v>0</v>
      </c>
      <c r="H69" s="52">
        <f t="shared" si="2"/>
        <v>1398</v>
      </c>
      <c r="I69" s="5"/>
    </row>
    <row r="70" spans="1:9" ht="15">
      <c r="A70" s="17">
        <v>43432</v>
      </c>
      <c r="B70" s="4"/>
      <c r="C70" s="4"/>
      <c r="D70" s="4"/>
      <c r="E70" s="53">
        <v>1301</v>
      </c>
      <c r="F70" s="53">
        <v>3274</v>
      </c>
      <c r="G70" s="53">
        <v>431</v>
      </c>
      <c r="H70" s="52">
        <f t="shared" si="2"/>
        <v>5006</v>
      </c>
      <c r="I70" s="24"/>
    </row>
    <row r="71" spans="1:8" ht="15">
      <c r="A71" s="17">
        <v>43433</v>
      </c>
      <c r="B71" s="4"/>
      <c r="C71" s="4"/>
      <c r="D71" s="4"/>
      <c r="E71" s="53">
        <v>200</v>
      </c>
      <c r="F71" s="53">
        <v>1015</v>
      </c>
      <c r="G71" s="53">
        <v>171</v>
      </c>
      <c r="H71" s="52">
        <f t="shared" si="2"/>
        <v>1386</v>
      </c>
    </row>
    <row r="72" spans="1:8" ht="15">
      <c r="A72" s="17">
        <v>43434</v>
      </c>
      <c r="B72" s="4"/>
      <c r="C72" s="4"/>
      <c r="D72" s="4"/>
      <c r="E72" s="53">
        <v>40</v>
      </c>
      <c r="F72" s="53">
        <v>1093</v>
      </c>
      <c r="G72" s="53">
        <v>0</v>
      </c>
      <c r="H72" s="52">
        <f t="shared" si="2"/>
        <v>1133</v>
      </c>
    </row>
    <row r="73" spans="1:14" ht="15">
      <c r="A73" s="17">
        <v>43435</v>
      </c>
      <c r="B73" s="53">
        <v>407</v>
      </c>
      <c r="C73" s="4"/>
      <c r="D73" s="4"/>
      <c r="E73" s="53">
        <v>0</v>
      </c>
      <c r="F73" s="53">
        <v>0</v>
      </c>
      <c r="G73" s="53">
        <v>0</v>
      </c>
      <c r="H73" s="52">
        <f t="shared" si="2"/>
        <v>407</v>
      </c>
      <c r="I73" s="21" t="s">
        <v>29</v>
      </c>
      <c r="N73" s="61"/>
    </row>
    <row r="74" spans="1:9" ht="15">
      <c r="A74" s="17">
        <v>43436</v>
      </c>
      <c r="B74" s="53">
        <v>21664</v>
      </c>
      <c r="C74" s="4"/>
      <c r="D74" s="4"/>
      <c r="E74" s="53">
        <v>0</v>
      </c>
      <c r="F74" s="53">
        <v>111</v>
      </c>
      <c r="G74" s="53">
        <v>0</v>
      </c>
      <c r="H74" s="52">
        <f t="shared" si="2"/>
        <v>21775</v>
      </c>
      <c r="I74" s="5"/>
    </row>
    <row r="75" spans="1:16" ht="15">
      <c r="A75" s="17">
        <v>43437</v>
      </c>
      <c r="B75" s="53">
        <v>24508</v>
      </c>
      <c r="C75" s="4"/>
      <c r="D75" s="4"/>
      <c r="E75" s="53">
        <v>234</v>
      </c>
      <c r="F75" s="53">
        <v>0</v>
      </c>
      <c r="G75" s="53">
        <v>0</v>
      </c>
      <c r="H75" s="52">
        <f t="shared" si="2"/>
        <v>24742</v>
      </c>
      <c r="I75" s="5"/>
      <c r="J75" s="27" t="s">
        <v>17</v>
      </c>
      <c r="K75" s="32">
        <f aca="true" t="shared" si="4" ref="K75:P75">SUM(B43:B72)</f>
        <v>0</v>
      </c>
      <c r="L75" s="36">
        <f t="shared" si="4"/>
        <v>103257</v>
      </c>
      <c r="M75" s="36">
        <f t="shared" si="4"/>
        <v>39737</v>
      </c>
      <c r="N75" s="36">
        <f t="shared" si="4"/>
        <v>9748</v>
      </c>
      <c r="O75" s="36">
        <f t="shared" si="4"/>
        <v>42002</v>
      </c>
      <c r="P75" s="36">
        <f t="shared" si="4"/>
        <v>4751</v>
      </c>
    </row>
    <row r="76" spans="1:9" ht="15">
      <c r="A76" s="17">
        <v>43438</v>
      </c>
      <c r="B76" s="53">
        <v>24615</v>
      </c>
      <c r="C76" s="4"/>
      <c r="D76" s="4"/>
      <c r="E76" s="53">
        <v>0</v>
      </c>
      <c r="F76" s="53">
        <v>0</v>
      </c>
      <c r="G76" s="53">
        <v>0</v>
      </c>
      <c r="H76" s="52">
        <f t="shared" si="2"/>
        <v>24615</v>
      </c>
      <c r="I76" s="5"/>
    </row>
    <row r="77" spans="1:9" ht="15">
      <c r="A77" s="17">
        <v>43439</v>
      </c>
      <c r="B77" s="53">
        <v>22611</v>
      </c>
      <c r="C77" s="4"/>
      <c r="D77" s="4"/>
      <c r="E77" s="53">
        <v>0</v>
      </c>
      <c r="F77" s="53">
        <v>338</v>
      </c>
      <c r="G77" s="53">
        <v>0</v>
      </c>
      <c r="H77" s="52">
        <f t="shared" si="2"/>
        <v>22949</v>
      </c>
      <c r="I77" s="5"/>
    </row>
    <row r="78" spans="1:8" ht="15">
      <c r="A78" s="17">
        <v>43440</v>
      </c>
      <c r="B78" s="53">
        <v>20273</v>
      </c>
      <c r="C78" s="4"/>
      <c r="D78" s="4"/>
      <c r="E78" s="53">
        <v>0</v>
      </c>
      <c r="F78" s="53">
        <v>136</v>
      </c>
      <c r="G78" s="53">
        <v>0</v>
      </c>
      <c r="H78" s="52">
        <f t="shared" si="2"/>
        <v>20409</v>
      </c>
    </row>
    <row r="79" spans="1:8" ht="15">
      <c r="A79" s="17">
        <v>43441</v>
      </c>
      <c r="B79" s="53">
        <v>24424</v>
      </c>
      <c r="C79" s="4"/>
      <c r="D79" s="4"/>
      <c r="E79" s="53">
        <v>0</v>
      </c>
      <c r="F79" s="53">
        <v>0</v>
      </c>
      <c r="G79" s="53">
        <v>0</v>
      </c>
      <c r="H79" s="52">
        <f aca="true" t="shared" si="5" ref="H79:H142">SUM(B79:G79)</f>
        <v>24424</v>
      </c>
    </row>
    <row r="80" spans="1:9" ht="15">
      <c r="A80" s="17">
        <v>43442</v>
      </c>
      <c r="B80" s="53">
        <v>11769</v>
      </c>
      <c r="C80" s="53"/>
      <c r="D80" s="53"/>
      <c r="E80" s="53">
        <v>0</v>
      </c>
      <c r="F80" s="53">
        <v>0</v>
      </c>
      <c r="G80" s="53">
        <v>0</v>
      </c>
      <c r="H80" s="52">
        <f t="shared" si="5"/>
        <v>11769</v>
      </c>
      <c r="I80" s="44"/>
    </row>
    <row r="81" spans="1:8" ht="15">
      <c r="A81" s="17">
        <v>43443</v>
      </c>
      <c r="B81" s="53">
        <v>3946</v>
      </c>
      <c r="C81" s="53"/>
      <c r="D81" s="53"/>
      <c r="E81" s="53">
        <v>0</v>
      </c>
      <c r="F81" s="53">
        <v>0</v>
      </c>
      <c r="G81" s="53">
        <v>0</v>
      </c>
      <c r="H81" s="52">
        <f t="shared" si="5"/>
        <v>3946</v>
      </c>
    </row>
    <row r="82" spans="1:8" ht="15">
      <c r="A82" s="17">
        <v>43444</v>
      </c>
      <c r="B82" s="53">
        <v>32917</v>
      </c>
      <c r="C82" s="53"/>
      <c r="D82" s="53"/>
      <c r="E82" s="53">
        <v>0</v>
      </c>
      <c r="F82" s="53">
        <v>171</v>
      </c>
      <c r="G82" s="53">
        <v>0</v>
      </c>
      <c r="H82" s="52">
        <f t="shared" si="5"/>
        <v>33088</v>
      </c>
    </row>
    <row r="83" spans="1:8" ht="15">
      <c r="A83" s="17">
        <v>43445</v>
      </c>
      <c r="B83" s="53">
        <v>675</v>
      </c>
      <c r="C83" s="53"/>
      <c r="D83" s="53"/>
      <c r="E83" s="53">
        <v>0</v>
      </c>
      <c r="F83" s="53">
        <v>0</v>
      </c>
      <c r="G83" s="53">
        <v>0</v>
      </c>
      <c r="H83" s="52">
        <f t="shared" si="5"/>
        <v>675</v>
      </c>
    </row>
    <row r="84" spans="1:8" ht="15">
      <c r="A84" s="17">
        <v>43446</v>
      </c>
      <c r="B84" s="53">
        <v>23283</v>
      </c>
      <c r="C84" s="53"/>
      <c r="D84" s="53"/>
      <c r="E84" s="53">
        <v>0</v>
      </c>
      <c r="F84" s="53">
        <v>0</v>
      </c>
      <c r="G84" s="53">
        <v>0</v>
      </c>
      <c r="H84" s="52">
        <f t="shared" si="5"/>
        <v>23283</v>
      </c>
    </row>
    <row r="85" spans="1:9" ht="15">
      <c r="A85" s="17">
        <v>43447</v>
      </c>
      <c r="B85" s="53">
        <v>90</v>
      </c>
      <c r="C85" s="53"/>
      <c r="D85" s="53"/>
      <c r="E85" s="53">
        <v>0</v>
      </c>
      <c r="F85" s="53">
        <v>0</v>
      </c>
      <c r="G85" s="53">
        <v>0</v>
      </c>
      <c r="H85" s="52">
        <f t="shared" si="5"/>
        <v>90</v>
      </c>
      <c r="I85" s="12"/>
    </row>
    <row r="86" spans="1:8" ht="15">
      <c r="A86" s="17">
        <v>43448</v>
      </c>
      <c r="B86" s="53">
        <v>0</v>
      </c>
      <c r="C86" s="53"/>
      <c r="D86" s="53"/>
      <c r="E86" s="53">
        <v>0</v>
      </c>
      <c r="F86" s="53">
        <v>0</v>
      </c>
      <c r="G86" s="53">
        <v>0</v>
      </c>
      <c r="H86" s="52">
        <f t="shared" si="5"/>
        <v>0</v>
      </c>
    </row>
    <row r="87" spans="1:9" ht="15">
      <c r="A87" s="17">
        <v>43449</v>
      </c>
      <c r="B87" s="51">
        <v>34379</v>
      </c>
      <c r="C87" s="53"/>
      <c r="D87" s="53"/>
      <c r="E87" s="53">
        <v>0</v>
      </c>
      <c r="F87" s="53">
        <v>0</v>
      </c>
      <c r="G87" s="53">
        <v>0</v>
      </c>
      <c r="H87" s="52">
        <f t="shared" si="5"/>
        <v>34379</v>
      </c>
      <c r="I87" s="44" t="s">
        <v>31</v>
      </c>
    </row>
    <row r="88" spans="1:9" ht="15">
      <c r="A88" s="17">
        <v>43450</v>
      </c>
      <c r="B88" s="51">
        <v>1304</v>
      </c>
      <c r="C88" s="53"/>
      <c r="D88" s="53"/>
      <c r="E88" s="53">
        <v>0</v>
      </c>
      <c r="F88" s="53">
        <v>0</v>
      </c>
      <c r="G88" s="53">
        <v>0</v>
      </c>
      <c r="H88" s="52">
        <f t="shared" si="5"/>
        <v>1304</v>
      </c>
      <c r="I88" s="12"/>
    </row>
    <row r="89" spans="1:8" ht="15">
      <c r="A89" s="17">
        <v>43451</v>
      </c>
      <c r="B89" s="51">
        <v>5525</v>
      </c>
      <c r="C89" s="53"/>
      <c r="D89" s="53"/>
      <c r="E89" s="53">
        <v>0</v>
      </c>
      <c r="F89" s="53">
        <v>0</v>
      </c>
      <c r="G89" s="53">
        <v>0</v>
      </c>
      <c r="H89" s="52">
        <f t="shared" si="5"/>
        <v>5525</v>
      </c>
    </row>
    <row r="90" spans="1:8" ht="15">
      <c r="A90" s="17">
        <v>43452</v>
      </c>
      <c r="B90" s="51">
        <v>25315</v>
      </c>
      <c r="C90" s="53"/>
      <c r="D90" s="53"/>
      <c r="E90" s="53">
        <v>0</v>
      </c>
      <c r="F90" s="53">
        <v>0</v>
      </c>
      <c r="G90" s="53">
        <v>0</v>
      </c>
      <c r="H90" s="52">
        <f t="shared" si="5"/>
        <v>25315</v>
      </c>
    </row>
    <row r="91" spans="1:8" ht="15">
      <c r="A91" s="17">
        <v>43453</v>
      </c>
      <c r="B91" s="51">
        <v>24604</v>
      </c>
      <c r="C91" s="53"/>
      <c r="D91" s="53"/>
      <c r="E91" s="53">
        <v>0</v>
      </c>
      <c r="F91" s="53">
        <v>0</v>
      </c>
      <c r="G91" s="53">
        <v>0</v>
      </c>
      <c r="H91" s="52">
        <f t="shared" si="5"/>
        <v>24604</v>
      </c>
    </row>
    <row r="92" spans="1:8" ht="15">
      <c r="A92" s="17">
        <v>43454</v>
      </c>
      <c r="B92" s="51">
        <v>1639</v>
      </c>
      <c r="C92" s="4"/>
      <c r="D92" s="4"/>
      <c r="E92" s="53">
        <v>0</v>
      </c>
      <c r="F92" s="53">
        <v>0</v>
      </c>
      <c r="G92" s="53">
        <v>0</v>
      </c>
      <c r="H92" s="52">
        <f t="shared" si="5"/>
        <v>1639</v>
      </c>
    </row>
    <row r="93" spans="1:9" ht="15">
      <c r="A93" s="17">
        <v>43455</v>
      </c>
      <c r="B93" s="53">
        <v>30446</v>
      </c>
      <c r="C93" s="53"/>
      <c r="D93" s="53"/>
      <c r="E93" s="53">
        <v>0</v>
      </c>
      <c r="F93" s="53">
        <v>0</v>
      </c>
      <c r="G93" s="53">
        <v>0</v>
      </c>
      <c r="H93" s="52">
        <f t="shared" si="5"/>
        <v>30446</v>
      </c>
      <c r="I93" s="44" t="s">
        <v>30</v>
      </c>
    </row>
    <row r="94" spans="1:8" ht="15">
      <c r="A94" s="17">
        <v>43456</v>
      </c>
      <c r="B94" s="53">
        <v>4366</v>
      </c>
      <c r="C94" s="53"/>
      <c r="D94" s="53"/>
      <c r="E94" s="53">
        <v>0</v>
      </c>
      <c r="F94" s="53">
        <v>0</v>
      </c>
      <c r="G94" s="53">
        <v>0</v>
      </c>
      <c r="H94" s="52">
        <f t="shared" si="5"/>
        <v>4366</v>
      </c>
    </row>
    <row r="95" spans="1:8" ht="15">
      <c r="A95" s="17">
        <v>43457</v>
      </c>
      <c r="B95" s="53">
        <v>16686</v>
      </c>
      <c r="C95" s="53"/>
      <c r="D95" s="53"/>
      <c r="E95" s="53">
        <v>0</v>
      </c>
      <c r="F95" s="53">
        <v>0</v>
      </c>
      <c r="G95" s="53">
        <v>0</v>
      </c>
      <c r="H95" s="52">
        <f t="shared" si="5"/>
        <v>16686</v>
      </c>
    </row>
    <row r="96" spans="1:8" ht="15">
      <c r="A96" s="17">
        <v>43458</v>
      </c>
      <c r="B96" s="53">
        <v>15122</v>
      </c>
      <c r="C96" s="53"/>
      <c r="D96" s="53"/>
      <c r="E96" s="53">
        <v>0</v>
      </c>
      <c r="F96" s="53">
        <v>0</v>
      </c>
      <c r="G96" s="53">
        <v>0</v>
      </c>
      <c r="H96" s="52">
        <f t="shared" si="5"/>
        <v>15122</v>
      </c>
    </row>
    <row r="97" spans="1:8" ht="15">
      <c r="A97" s="17">
        <v>43459</v>
      </c>
      <c r="B97" s="53">
        <v>709</v>
      </c>
      <c r="C97" s="54"/>
      <c r="D97" s="53"/>
      <c r="E97" s="53">
        <v>0</v>
      </c>
      <c r="F97" s="53">
        <v>0</v>
      </c>
      <c r="G97" s="53">
        <v>0</v>
      </c>
      <c r="H97" s="52">
        <f t="shared" si="5"/>
        <v>709</v>
      </c>
    </row>
    <row r="98" spans="1:8" ht="15">
      <c r="A98" s="17">
        <v>43460</v>
      </c>
      <c r="B98" s="53">
        <v>12987</v>
      </c>
      <c r="C98" s="53"/>
      <c r="D98" s="53"/>
      <c r="E98" s="53">
        <v>0</v>
      </c>
      <c r="F98" s="53">
        <v>0</v>
      </c>
      <c r="G98" s="53">
        <v>0</v>
      </c>
      <c r="H98" s="52">
        <f t="shared" si="5"/>
        <v>12987</v>
      </c>
    </row>
    <row r="99" spans="1:8" ht="15">
      <c r="A99" s="17">
        <v>43461</v>
      </c>
      <c r="B99" s="53">
        <v>33410</v>
      </c>
      <c r="C99" s="53"/>
      <c r="D99" s="53"/>
      <c r="E99" s="53">
        <v>0</v>
      </c>
      <c r="F99" s="53">
        <v>0</v>
      </c>
      <c r="G99" s="53">
        <v>0</v>
      </c>
      <c r="H99" s="52">
        <f t="shared" si="5"/>
        <v>33410</v>
      </c>
    </row>
    <row r="100" spans="1:8" ht="15">
      <c r="A100" s="17">
        <v>43462</v>
      </c>
      <c r="B100" s="51">
        <v>12416</v>
      </c>
      <c r="C100" s="53"/>
      <c r="D100" s="53"/>
      <c r="E100" s="53">
        <v>0</v>
      </c>
      <c r="F100" s="53">
        <v>85</v>
      </c>
      <c r="G100" s="51">
        <v>0</v>
      </c>
      <c r="H100" s="52">
        <f t="shared" si="5"/>
        <v>12501</v>
      </c>
    </row>
    <row r="101" spans="1:9" ht="15">
      <c r="A101" s="17">
        <v>43463</v>
      </c>
      <c r="B101" s="53">
        <v>4790</v>
      </c>
      <c r="C101" s="53"/>
      <c r="D101" s="53"/>
      <c r="E101" s="53">
        <v>0</v>
      </c>
      <c r="F101" s="53">
        <v>0</v>
      </c>
      <c r="G101" s="51">
        <v>0</v>
      </c>
      <c r="H101" s="52">
        <f t="shared" si="5"/>
        <v>4790</v>
      </c>
      <c r="I101" s="44"/>
    </row>
    <row r="102" spans="1:11" ht="15">
      <c r="A102" s="17">
        <v>43464</v>
      </c>
      <c r="B102" s="53">
        <v>13292</v>
      </c>
      <c r="C102" s="53"/>
      <c r="D102" s="53"/>
      <c r="E102" s="53">
        <v>0</v>
      </c>
      <c r="F102" s="53">
        <v>0</v>
      </c>
      <c r="G102" s="51">
        <v>0</v>
      </c>
      <c r="H102" s="52">
        <f t="shared" si="5"/>
        <v>13292</v>
      </c>
      <c r="I102" s="47"/>
      <c r="J102" s="45"/>
      <c r="K102" s="46"/>
    </row>
    <row r="103" spans="1:16" ht="15">
      <c r="A103" s="17">
        <v>43465</v>
      </c>
      <c r="B103" s="53">
        <v>27238</v>
      </c>
      <c r="C103" s="53"/>
      <c r="D103" s="53"/>
      <c r="E103" s="53">
        <v>0</v>
      </c>
      <c r="F103" s="53">
        <v>0</v>
      </c>
      <c r="G103" s="51">
        <v>0</v>
      </c>
      <c r="H103" s="52">
        <f t="shared" si="5"/>
        <v>27238</v>
      </c>
      <c r="J103" s="27" t="s">
        <v>18</v>
      </c>
      <c r="K103" s="32">
        <f aca="true" t="shared" si="6" ref="K103:P103">SUM(B73:B103)</f>
        <v>475410</v>
      </c>
      <c r="L103" s="36">
        <f t="shared" si="6"/>
        <v>0</v>
      </c>
      <c r="M103" s="36">
        <f t="shared" si="6"/>
        <v>0</v>
      </c>
      <c r="N103" s="36">
        <f t="shared" si="6"/>
        <v>234</v>
      </c>
      <c r="O103" s="36">
        <f t="shared" si="6"/>
        <v>841</v>
      </c>
      <c r="P103" s="36">
        <f t="shared" si="6"/>
        <v>0</v>
      </c>
    </row>
    <row r="104" spans="1:8" ht="15">
      <c r="A104" s="17">
        <v>43466</v>
      </c>
      <c r="B104" s="53">
        <v>6128</v>
      </c>
      <c r="C104" s="53"/>
      <c r="D104" s="53"/>
      <c r="E104" s="53">
        <v>0</v>
      </c>
      <c r="F104" s="53">
        <v>0</v>
      </c>
      <c r="G104" s="51">
        <v>0</v>
      </c>
      <c r="H104" s="52">
        <f t="shared" si="5"/>
        <v>6128</v>
      </c>
    </row>
    <row r="105" spans="1:8" ht="15">
      <c r="A105" s="17">
        <v>43467</v>
      </c>
      <c r="B105" s="53">
        <v>21147</v>
      </c>
      <c r="C105" s="53"/>
      <c r="D105" s="53"/>
      <c r="E105" s="53">
        <v>0</v>
      </c>
      <c r="F105" s="53">
        <v>54</v>
      </c>
      <c r="G105" s="51">
        <v>370</v>
      </c>
      <c r="H105" s="52">
        <f t="shared" si="5"/>
        <v>21571</v>
      </c>
    </row>
    <row r="106" spans="1:8" ht="15">
      <c r="A106" s="17">
        <v>43468</v>
      </c>
      <c r="B106" s="53">
        <v>278</v>
      </c>
      <c r="C106" s="53"/>
      <c r="D106" s="53"/>
      <c r="E106" s="53">
        <v>0</v>
      </c>
      <c r="F106" s="53">
        <v>0</v>
      </c>
      <c r="G106" s="51">
        <v>0</v>
      </c>
      <c r="H106" s="52">
        <f t="shared" si="5"/>
        <v>278</v>
      </c>
    </row>
    <row r="107" spans="1:8" ht="15">
      <c r="A107" s="17">
        <v>43469</v>
      </c>
      <c r="B107" s="53">
        <v>875</v>
      </c>
      <c r="C107" s="53"/>
      <c r="D107" s="53"/>
      <c r="E107" s="53">
        <v>0</v>
      </c>
      <c r="F107" s="53">
        <v>153</v>
      </c>
      <c r="G107" s="51">
        <v>0</v>
      </c>
      <c r="H107" s="52">
        <f t="shared" si="5"/>
        <v>1028</v>
      </c>
    </row>
    <row r="108" spans="1:8" ht="15">
      <c r="A108" s="17">
        <v>43470</v>
      </c>
      <c r="B108" s="53">
        <v>32278</v>
      </c>
      <c r="C108" s="53"/>
      <c r="D108" s="53"/>
      <c r="E108" s="53">
        <v>0</v>
      </c>
      <c r="F108" s="53">
        <v>0</v>
      </c>
      <c r="G108" s="51">
        <v>0</v>
      </c>
      <c r="H108" s="52">
        <f t="shared" si="5"/>
        <v>32278</v>
      </c>
    </row>
    <row r="109" spans="1:14" ht="15">
      <c r="A109" s="17">
        <v>43471</v>
      </c>
      <c r="B109" s="53">
        <v>628</v>
      </c>
      <c r="C109" s="53"/>
      <c r="D109" s="53"/>
      <c r="E109" s="53">
        <v>0</v>
      </c>
      <c r="F109" s="53">
        <v>0</v>
      </c>
      <c r="G109" s="51">
        <v>0</v>
      </c>
      <c r="H109" s="52">
        <f t="shared" si="5"/>
        <v>628</v>
      </c>
      <c r="K109" s="31"/>
      <c r="L109" s="31"/>
      <c r="M109" s="31"/>
      <c r="N109" s="31"/>
    </row>
    <row r="110" spans="1:16" ht="15">
      <c r="A110" s="17">
        <v>43472</v>
      </c>
      <c r="B110" s="53">
        <v>16474</v>
      </c>
      <c r="C110" s="53"/>
      <c r="D110" s="53"/>
      <c r="E110" s="53">
        <v>0</v>
      </c>
      <c r="F110" s="53">
        <v>0</v>
      </c>
      <c r="G110" s="51">
        <v>0</v>
      </c>
      <c r="H110" s="52">
        <f t="shared" si="5"/>
        <v>16474</v>
      </c>
      <c r="K110" s="34"/>
      <c r="L110" s="34"/>
      <c r="M110" s="34"/>
      <c r="N110" s="34"/>
      <c r="O110" s="34"/>
      <c r="P110" s="34"/>
    </row>
    <row r="111" spans="1:16" ht="15">
      <c r="A111" s="17">
        <v>43473</v>
      </c>
      <c r="B111" s="53">
        <v>12293</v>
      </c>
      <c r="C111" s="4"/>
      <c r="D111" s="4"/>
      <c r="E111" s="53">
        <v>0</v>
      </c>
      <c r="F111" s="53">
        <v>0</v>
      </c>
      <c r="G111" s="53">
        <v>0</v>
      </c>
      <c r="H111" s="52">
        <f t="shared" si="5"/>
        <v>12293</v>
      </c>
      <c r="I111" s="44" t="s">
        <v>32</v>
      </c>
      <c r="K111" s="34"/>
      <c r="L111" s="34"/>
      <c r="M111" s="34"/>
      <c r="N111" s="34"/>
      <c r="O111" s="34"/>
      <c r="P111" s="34"/>
    </row>
    <row r="112" spans="1:16" ht="15">
      <c r="A112" s="17">
        <v>43474</v>
      </c>
      <c r="B112" s="63">
        <v>2069</v>
      </c>
      <c r="C112" s="53"/>
      <c r="D112" s="53"/>
      <c r="E112" s="53">
        <v>0</v>
      </c>
      <c r="F112" s="53">
        <v>0</v>
      </c>
      <c r="G112" s="53">
        <v>0</v>
      </c>
      <c r="H112" s="52">
        <f t="shared" si="5"/>
        <v>2069</v>
      </c>
      <c r="K112" s="34"/>
      <c r="L112" s="34"/>
      <c r="M112" s="34"/>
      <c r="N112" s="34"/>
      <c r="O112" s="34"/>
      <c r="P112" s="34"/>
    </row>
    <row r="113" spans="1:8" ht="15">
      <c r="A113" s="17">
        <v>43475</v>
      </c>
      <c r="B113" s="57"/>
      <c r="C113" s="53"/>
      <c r="D113" s="53"/>
      <c r="E113" s="53">
        <v>0</v>
      </c>
      <c r="F113" s="53">
        <v>0</v>
      </c>
      <c r="G113" s="53">
        <v>0</v>
      </c>
      <c r="H113" s="52">
        <f t="shared" si="5"/>
        <v>0</v>
      </c>
    </row>
    <row r="114" spans="1:8" ht="15">
      <c r="A114" s="17">
        <v>43476</v>
      </c>
      <c r="B114" s="53"/>
      <c r="C114" s="53"/>
      <c r="D114" s="53"/>
      <c r="E114" s="53">
        <v>148</v>
      </c>
      <c r="F114" s="53">
        <v>0</v>
      </c>
      <c r="G114" s="53">
        <v>0</v>
      </c>
      <c r="H114" s="52">
        <f t="shared" si="5"/>
        <v>148</v>
      </c>
    </row>
    <row r="115" spans="1:8" ht="15">
      <c r="A115" s="17">
        <v>43477</v>
      </c>
      <c r="B115" s="53"/>
      <c r="C115" s="53"/>
      <c r="D115" s="53"/>
      <c r="E115" s="53">
        <v>0</v>
      </c>
      <c r="F115" s="53">
        <v>0</v>
      </c>
      <c r="G115" s="53">
        <v>0</v>
      </c>
      <c r="H115" s="52">
        <f t="shared" si="5"/>
        <v>0</v>
      </c>
    </row>
    <row r="116" spans="1:8" ht="15">
      <c r="A116" s="17">
        <v>43478</v>
      </c>
      <c r="B116" s="53"/>
      <c r="C116" s="53"/>
      <c r="D116" s="53"/>
      <c r="E116" s="53">
        <v>157</v>
      </c>
      <c r="F116" s="53">
        <v>0</v>
      </c>
      <c r="G116" s="53">
        <v>0</v>
      </c>
      <c r="H116" s="52">
        <f t="shared" si="5"/>
        <v>157</v>
      </c>
    </row>
    <row r="117" spans="1:8" ht="15">
      <c r="A117" s="17">
        <v>43479</v>
      </c>
      <c r="B117" s="53"/>
      <c r="C117" s="53"/>
      <c r="D117" s="53"/>
      <c r="E117" s="53">
        <v>205</v>
      </c>
      <c r="F117" s="53">
        <v>537</v>
      </c>
      <c r="G117" s="53">
        <v>0</v>
      </c>
      <c r="H117" s="52">
        <f t="shared" si="5"/>
        <v>742</v>
      </c>
    </row>
    <row r="118" spans="1:8" ht="15">
      <c r="A118" s="17">
        <v>43480</v>
      </c>
      <c r="B118" s="53"/>
      <c r="C118" s="53"/>
      <c r="D118" s="53"/>
      <c r="E118" s="53">
        <v>308</v>
      </c>
      <c r="F118" s="53">
        <v>789</v>
      </c>
      <c r="G118" s="53">
        <v>0</v>
      </c>
      <c r="H118" s="52">
        <f t="shared" si="5"/>
        <v>1097</v>
      </c>
    </row>
    <row r="119" spans="1:8" ht="15">
      <c r="A119" s="17">
        <v>43481</v>
      </c>
      <c r="B119" s="53"/>
      <c r="C119" s="53"/>
      <c r="D119" s="53"/>
      <c r="E119" s="53">
        <v>176</v>
      </c>
      <c r="F119" s="53">
        <v>83</v>
      </c>
      <c r="G119" s="53">
        <v>0</v>
      </c>
      <c r="H119" s="52">
        <f t="shared" si="5"/>
        <v>259</v>
      </c>
    </row>
    <row r="120" spans="1:9" ht="15">
      <c r="A120" s="17">
        <v>43482</v>
      </c>
      <c r="B120" s="53"/>
      <c r="C120" s="53"/>
      <c r="D120" s="53"/>
      <c r="E120" s="53">
        <v>0</v>
      </c>
      <c r="F120" s="53">
        <v>0</v>
      </c>
      <c r="G120" s="53">
        <v>0</v>
      </c>
      <c r="H120" s="52">
        <f t="shared" si="5"/>
        <v>0</v>
      </c>
      <c r="I120" s="44"/>
    </row>
    <row r="121" spans="1:8" ht="15">
      <c r="A121" s="17">
        <v>43483</v>
      </c>
      <c r="B121" s="53"/>
      <c r="C121" s="53"/>
      <c r="D121" s="53"/>
      <c r="E121" s="53">
        <v>0</v>
      </c>
      <c r="F121" s="53">
        <v>388</v>
      </c>
      <c r="G121" s="53">
        <v>0</v>
      </c>
      <c r="H121" s="52">
        <f t="shared" si="5"/>
        <v>388</v>
      </c>
    </row>
    <row r="122" spans="1:8" ht="15">
      <c r="A122" s="17">
        <v>43484</v>
      </c>
      <c r="B122" s="53"/>
      <c r="C122" s="4"/>
      <c r="D122" s="53"/>
      <c r="E122" s="53">
        <v>0</v>
      </c>
      <c r="F122" s="53">
        <v>742</v>
      </c>
      <c r="G122" s="53">
        <v>0</v>
      </c>
      <c r="H122" s="52">
        <f t="shared" si="5"/>
        <v>742</v>
      </c>
    </row>
    <row r="123" spans="1:8" ht="15">
      <c r="A123" s="17">
        <v>43485</v>
      </c>
      <c r="B123" s="53"/>
      <c r="C123" s="4"/>
      <c r="D123" s="53"/>
      <c r="E123" s="53">
        <v>0</v>
      </c>
      <c r="F123" s="53">
        <v>157</v>
      </c>
      <c r="G123" s="53">
        <v>0</v>
      </c>
      <c r="H123" s="52">
        <f t="shared" si="5"/>
        <v>157</v>
      </c>
    </row>
    <row r="124" spans="1:8" ht="15">
      <c r="A124" s="17">
        <v>43486</v>
      </c>
      <c r="B124" s="53"/>
      <c r="C124" s="4"/>
      <c r="D124" s="53"/>
      <c r="E124" s="53">
        <v>0</v>
      </c>
      <c r="F124" s="53">
        <v>1075</v>
      </c>
      <c r="G124" s="53">
        <v>0</v>
      </c>
      <c r="H124" s="52">
        <f t="shared" si="5"/>
        <v>1075</v>
      </c>
    </row>
    <row r="125" spans="1:8" ht="15">
      <c r="A125" s="17">
        <v>43487</v>
      </c>
      <c r="B125" s="53"/>
      <c r="C125" s="4"/>
      <c r="D125" s="53"/>
      <c r="E125" s="53">
        <v>0</v>
      </c>
      <c r="F125" s="53">
        <v>810</v>
      </c>
      <c r="G125" s="53">
        <v>0</v>
      </c>
      <c r="H125" s="52">
        <f t="shared" si="5"/>
        <v>810</v>
      </c>
    </row>
    <row r="126" spans="1:8" ht="15">
      <c r="A126" s="17">
        <v>43488</v>
      </c>
      <c r="B126" s="53"/>
      <c r="C126" s="4"/>
      <c r="D126" s="53"/>
      <c r="E126" s="53">
        <v>871</v>
      </c>
      <c r="F126" s="53">
        <v>0</v>
      </c>
      <c r="G126" s="53">
        <v>0</v>
      </c>
      <c r="H126" s="52">
        <f t="shared" si="5"/>
        <v>871</v>
      </c>
    </row>
    <row r="127" spans="1:8" ht="15">
      <c r="A127" s="17">
        <v>43489</v>
      </c>
      <c r="B127" s="53"/>
      <c r="C127" s="4"/>
      <c r="D127" s="53"/>
      <c r="E127" s="53">
        <v>292</v>
      </c>
      <c r="F127" s="53">
        <v>404</v>
      </c>
      <c r="G127" s="53">
        <v>0</v>
      </c>
      <c r="H127" s="52">
        <f t="shared" si="5"/>
        <v>696</v>
      </c>
    </row>
    <row r="128" spans="1:8" ht="15">
      <c r="A128" s="17">
        <v>43490</v>
      </c>
      <c r="B128" s="53"/>
      <c r="C128" s="4"/>
      <c r="D128" s="53"/>
      <c r="E128" s="53">
        <v>0</v>
      </c>
      <c r="F128" s="53">
        <v>1791</v>
      </c>
      <c r="G128" s="53">
        <v>0</v>
      </c>
      <c r="H128" s="52">
        <f t="shared" si="5"/>
        <v>1791</v>
      </c>
    </row>
    <row r="129" spans="1:8" ht="15">
      <c r="A129" s="17">
        <v>43491</v>
      </c>
      <c r="B129" s="53"/>
      <c r="C129" s="4"/>
      <c r="D129" s="53"/>
      <c r="E129" s="53">
        <v>0</v>
      </c>
      <c r="F129" s="53">
        <v>0</v>
      </c>
      <c r="G129" s="53">
        <v>0</v>
      </c>
      <c r="H129" s="52">
        <f t="shared" si="5"/>
        <v>0</v>
      </c>
    </row>
    <row r="130" spans="1:8" ht="15">
      <c r="A130" s="17">
        <v>43492</v>
      </c>
      <c r="B130" s="53"/>
      <c r="C130" s="4"/>
      <c r="D130" s="53"/>
      <c r="E130" s="53">
        <v>305</v>
      </c>
      <c r="F130" s="53">
        <v>0</v>
      </c>
      <c r="G130" s="53">
        <v>0</v>
      </c>
      <c r="H130" s="52">
        <f t="shared" si="5"/>
        <v>305</v>
      </c>
    </row>
    <row r="131" spans="1:8" ht="15">
      <c r="A131" s="17">
        <v>43493</v>
      </c>
      <c r="B131" s="53"/>
      <c r="C131" s="4"/>
      <c r="D131" s="53"/>
      <c r="E131" s="53">
        <v>0</v>
      </c>
      <c r="F131" s="53">
        <v>1084</v>
      </c>
      <c r="G131" s="53">
        <v>0</v>
      </c>
      <c r="H131" s="52">
        <f t="shared" si="5"/>
        <v>1084</v>
      </c>
    </row>
    <row r="132" spans="1:8" ht="15">
      <c r="A132" s="17">
        <v>43494</v>
      </c>
      <c r="B132" s="53"/>
      <c r="C132" s="4"/>
      <c r="D132" s="53"/>
      <c r="E132" s="53">
        <v>199</v>
      </c>
      <c r="F132" s="53">
        <v>0</v>
      </c>
      <c r="G132" s="53">
        <v>0</v>
      </c>
      <c r="H132" s="52">
        <f t="shared" si="5"/>
        <v>199</v>
      </c>
    </row>
    <row r="133" spans="1:8" ht="15">
      <c r="A133" s="17">
        <v>43495</v>
      </c>
      <c r="B133" s="53"/>
      <c r="C133" s="4"/>
      <c r="D133" s="53"/>
      <c r="E133" s="53">
        <v>140</v>
      </c>
      <c r="F133" s="53">
        <v>158</v>
      </c>
      <c r="G133" s="53">
        <v>0</v>
      </c>
      <c r="H133" s="52">
        <f t="shared" si="5"/>
        <v>298</v>
      </c>
    </row>
    <row r="134" spans="1:16" ht="15">
      <c r="A134" s="17">
        <v>43496</v>
      </c>
      <c r="B134" s="53"/>
      <c r="C134" s="4"/>
      <c r="D134" s="53"/>
      <c r="E134" s="53">
        <v>248</v>
      </c>
      <c r="F134" s="53">
        <v>2104</v>
      </c>
      <c r="G134" s="53">
        <v>0</v>
      </c>
      <c r="H134" s="52">
        <f t="shared" si="5"/>
        <v>2352</v>
      </c>
      <c r="J134" s="27" t="s">
        <v>19</v>
      </c>
      <c r="K134" s="35">
        <f aca="true" t="shared" si="7" ref="K134:P134">SUM(B104:B134)</f>
        <v>92170</v>
      </c>
      <c r="L134" s="35">
        <f t="shared" si="7"/>
        <v>0</v>
      </c>
      <c r="M134" s="35">
        <f t="shared" si="7"/>
        <v>0</v>
      </c>
      <c r="N134" s="35">
        <f t="shared" si="7"/>
        <v>3049</v>
      </c>
      <c r="O134" s="35">
        <f t="shared" si="7"/>
        <v>10329</v>
      </c>
      <c r="P134" s="35">
        <f t="shared" si="7"/>
        <v>370</v>
      </c>
    </row>
    <row r="135" spans="1:9" ht="15">
      <c r="A135" s="17">
        <v>43497</v>
      </c>
      <c r="B135" s="53"/>
      <c r="C135" s="4"/>
      <c r="D135" s="53"/>
      <c r="E135" s="53">
        <v>0</v>
      </c>
      <c r="F135" s="53">
        <v>0</v>
      </c>
      <c r="G135" s="53">
        <v>0</v>
      </c>
      <c r="H135" s="52">
        <f t="shared" si="5"/>
        <v>0</v>
      </c>
      <c r="I135" s="44"/>
    </row>
    <row r="136" spans="1:8" ht="15">
      <c r="A136" s="17">
        <v>43498</v>
      </c>
      <c r="B136" s="53"/>
      <c r="C136" s="4"/>
      <c r="D136" s="4"/>
      <c r="E136" s="53">
        <v>337</v>
      </c>
      <c r="F136" s="53">
        <v>316</v>
      </c>
      <c r="G136" s="53">
        <v>733</v>
      </c>
      <c r="H136" s="52">
        <f t="shared" si="5"/>
        <v>1386</v>
      </c>
    </row>
    <row r="137" spans="1:8" ht="15">
      <c r="A137" s="17">
        <v>43499</v>
      </c>
      <c r="B137" s="53"/>
      <c r="C137" s="4"/>
      <c r="D137" s="4"/>
      <c r="E137" s="53">
        <v>0</v>
      </c>
      <c r="F137" s="53">
        <v>0</v>
      </c>
      <c r="G137" s="53">
        <v>0</v>
      </c>
      <c r="H137" s="52">
        <f t="shared" si="5"/>
        <v>0</v>
      </c>
    </row>
    <row r="138" spans="1:8" ht="15">
      <c r="A138" s="17">
        <v>43500</v>
      </c>
      <c r="B138" s="53"/>
      <c r="C138" s="4"/>
      <c r="D138" s="4"/>
      <c r="E138" s="53">
        <v>0</v>
      </c>
      <c r="F138" s="53">
        <v>0</v>
      </c>
      <c r="G138" s="53">
        <v>0</v>
      </c>
      <c r="H138" s="52">
        <f t="shared" si="5"/>
        <v>0</v>
      </c>
    </row>
    <row r="139" spans="1:8" ht="15">
      <c r="A139" s="17">
        <v>43501</v>
      </c>
      <c r="B139" s="53"/>
      <c r="C139" s="4"/>
      <c r="D139" s="4"/>
      <c r="E139" s="53">
        <v>0</v>
      </c>
      <c r="F139" s="53">
        <v>0</v>
      </c>
      <c r="G139" s="53">
        <v>0</v>
      </c>
      <c r="H139" s="52">
        <f t="shared" si="5"/>
        <v>0</v>
      </c>
    </row>
    <row r="140" spans="1:8" ht="15">
      <c r="A140" s="17">
        <v>43502</v>
      </c>
      <c r="B140" s="53"/>
      <c r="C140" s="4"/>
      <c r="D140" s="4"/>
      <c r="E140" s="53">
        <v>0</v>
      </c>
      <c r="F140" s="53">
        <v>1525</v>
      </c>
      <c r="G140" s="53">
        <v>474</v>
      </c>
      <c r="H140" s="52">
        <f t="shared" si="5"/>
        <v>1999</v>
      </c>
    </row>
    <row r="141" spans="1:8" ht="15">
      <c r="A141" s="17">
        <v>43503</v>
      </c>
      <c r="B141" s="53"/>
      <c r="C141" s="4"/>
      <c r="D141" s="4"/>
      <c r="E141" s="53">
        <v>82</v>
      </c>
      <c r="F141" s="53">
        <v>770</v>
      </c>
      <c r="G141" s="53">
        <v>0</v>
      </c>
      <c r="H141" s="52">
        <f t="shared" si="5"/>
        <v>852</v>
      </c>
    </row>
    <row r="142" spans="1:8" ht="15">
      <c r="A142" s="17">
        <v>43504</v>
      </c>
      <c r="B142" s="53"/>
      <c r="C142" s="4"/>
      <c r="D142" s="4"/>
      <c r="E142" s="53">
        <v>0</v>
      </c>
      <c r="F142" s="53">
        <v>0</v>
      </c>
      <c r="G142" s="53">
        <v>0</v>
      </c>
      <c r="H142" s="52">
        <f t="shared" si="5"/>
        <v>0</v>
      </c>
    </row>
    <row r="143" spans="1:9" ht="15">
      <c r="A143" s="17">
        <v>43505</v>
      </c>
      <c r="B143" s="53"/>
      <c r="C143" s="4"/>
      <c r="D143" s="4"/>
      <c r="E143" s="53">
        <v>0</v>
      </c>
      <c r="F143" s="53">
        <v>0</v>
      </c>
      <c r="G143" s="53">
        <v>0</v>
      </c>
      <c r="H143" s="52">
        <f aca="true" t="shared" si="8" ref="H143:H206">SUM(B143:G143)</f>
        <v>0</v>
      </c>
      <c r="I143" s="44"/>
    </row>
    <row r="144" spans="1:8" ht="15">
      <c r="A144" s="17">
        <v>43506</v>
      </c>
      <c r="B144" s="53"/>
      <c r="C144" s="4"/>
      <c r="D144" s="4"/>
      <c r="E144" s="53">
        <v>43</v>
      </c>
      <c r="F144" s="53">
        <v>0</v>
      </c>
      <c r="G144" s="53">
        <v>0</v>
      </c>
      <c r="H144" s="52">
        <f t="shared" si="8"/>
        <v>43</v>
      </c>
    </row>
    <row r="145" spans="1:8" ht="15">
      <c r="A145" s="17">
        <v>43507</v>
      </c>
      <c r="B145" s="53"/>
      <c r="C145" s="4"/>
      <c r="D145" s="4"/>
      <c r="E145" s="53">
        <v>0</v>
      </c>
      <c r="F145" s="53">
        <v>897</v>
      </c>
      <c r="G145" s="53">
        <v>0</v>
      </c>
      <c r="H145" s="52">
        <f t="shared" si="8"/>
        <v>897</v>
      </c>
    </row>
    <row r="146" spans="1:8" ht="15">
      <c r="A146" s="17">
        <v>43508</v>
      </c>
      <c r="B146" s="53"/>
      <c r="C146" s="4"/>
      <c r="D146" s="4"/>
      <c r="E146" s="53">
        <v>0</v>
      </c>
      <c r="F146" s="53">
        <v>1690</v>
      </c>
      <c r="G146" s="53">
        <v>0</v>
      </c>
      <c r="H146" s="52">
        <f t="shared" si="8"/>
        <v>1690</v>
      </c>
    </row>
    <row r="147" spans="1:8" ht="15">
      <c r="A147" s="17">
        <v>43509</v>
      </c>
      <c r="B147" s="53"/>
      <c r="C147" s="4"/>
      <c r="D147" s="4"/>
      <c r="E147" s="53">
        <v>0</v>
      </c>
      <c r="F147" s="53">
        <v>1259</v>
      </c>
      <c r="G147" s="53">
        <v>1535</v>
      </c>
      <c r="H147" s="52">
        <f t="shared" si="8"/>
        <v>2794</v>
      </c>
    </row>
    <row r="148" spans="1:9" ht="15">
      <c r="A148" s="17">
        <v>43510</v>
      </c>
      <c r="B148" s="53"/>
      <c r="C148" s="4"/>
      <c r="D148" s="4"/>
      <c r="E148" s="53">
        <v>0</v>
      </c>
      <c r="F148" s="53">
        <v>781</v>
      </c>
      <c r="G148" s="53">
        <v>0</v>
      </c>
      <c r="H148" s="52">
        <f t="shared" si="8"/>
        <v>781</v>
      </c>
      <c r="I148" s="44"/>
    </row>
    <row r="149" spans="1:8" ht="15">
      <c r="A149" s="17">
        <v>43511</v>
      </c>
      <c r="B149" s="53"/>
      <c r="C149" s="4"/>
      <c r="D149" s="4"/>
      <c r="E149" s="53">
        <v>0</v>
      </c>
      <c r="F149" s="53">
        <v>57</v>
      </c>
      <c r="G149" s="53">
        <v>0</v>
      </c>
      <c r="H149" s="52">
        <f t="shared" si="8"/>
        <v>57</v>
      </c>
    </row>
    <row r="150" spans="1:8" ht="15">
      <c r="A150" s="17">
        <v>43512</v>
      </c>
      <c r="B150" s="53"/>
      <c r="C150" s="4"/>
      <c r="D150" s="4"/>
      <c r="E150" s="53">
        <v>0</v>
      </c>
      <c r="F150" s="53">
        <v>820</v>
      </c>
      <c r="G150" s="53">
        <v>0</v>
      </c>
      <c r="H150" s="52">
        <f t="shared" si="8"/>
        <v>820</v>
      </c>
    </row>
    <row r="151" spans="1:8" ht="15">
      <c r="A151" s="17">
        <v>43513</v>
      </c>
      <c r="B151" s="53"/>
      <c r="C151" s="4"/>
      <c r="D151" s="4"/>
      <c r="E151" s="53">
        <v>0</v>
      </c>
      <c r="F151" s="53">
        <v>0</v>
      </c>
      <c r="G151" s="53">
        <v>0</v>
      </c>
      <c r="H151" s="52">
        <f t="shared" si="8"/>
        <v>0</v>
      </c>
    </row>
    <row r="152" spans="1:8" ht="15">
      <c r="A152" s="17">
        <v>43514</v>
      </c>
      <c r="B152" s="53"/>
      <c r="C152" s="4"/>
      <c r="D152" s="4"/>
      <c r="E152" s="53">
        <v>365</v>
      </c>
      <c r="F152" s="53">
        <v>440</v>
      </c>
      <c r="G152" s="53">
        <v>0</v>
      </c>
      <c r="H152" s="52">
        <f t="shared" si="8"/>
        <v>805</v>
      </c>
    </row>
    <row r="153" spans="1:8" ht="15">
      <c r="A153" s="17">
        <v>43515</v>
      </c>
      <c r="B153" s="53"/>
      <c r="C153" s="4"/>
      <c r="D153" s="4"/>
      <c r="E153" s="53">
        <v>0</v>
      </c>
      <c r="F153" s="53">
        <v>692</v>
      </c>
      <c r="G153" s="53">
        <v>0</v>
      </c>
      <c r="H153" s="52">
        <f t="shared" si="8"/>
        <v>692</v>
      </c>
    </row>
    <row r="154" spans="1:8" ht="15">
      <c r="A154" s="17">
        <v>43516</v>
      </c>
      <c r="B154" s="53"/>
      <c r="C154" s="4"/>
      <c r="D154" s="4"/>
      <c r="E154" s="53">
        <v>0</v>
      </c>
      <c r="F154" s="53">
        <v>1659</v>
      </c>
      <c r="G154" s="53">
        <v>869</v>
      </c>
      <c r="H154" s="52">
        <f t="shared" si="8"/>
        <v>2528</v>
      </c>
    </row>
    <row r="155" spans="1:8" ht="15">
      <c r="A155" s="17">
        <v>43517</v>
      </c>
      <c r="B155" s="53"/>
      <c r="C155" s="4"/>
      <c r="D155" s="4"/>
      <c r="E155" s="53">
        <v>644</v>
      </c>
      <c r="F155" s="53">
        <v>445</v>
      </c>
      <c r="G155" s="53">
        <v>0</v>
      </c>
      <c r="H155" s="52">
        <f t="shared" si="8"/>
        <v>1089</v>
      </c>
    </row>
    <row r="156" spans="1:8" ht="15">
      <c r="A156" s="17">
        <v>43518</v>
      </c>
      <c r="B156" s="4"/>
      <c r="C156" s="4"/>
      <c r="D156" s="4"/>
      <c r="E156" s="53">
        <v>0</v>
      </c>
      <c r="F156" s="53">
        <v>798</v>
      </c>
      <c r="G156" s="53">
        <v>0</v>
      </c>
      <c r="H156" s="52">
        <f t="shared" si="8"/>
        <v>798</v>
      </c>
    </row>
    <row r="157" spans="1:8" ht="15">
      <c r="A157" s="17">
        <v>43519</v>
      </c>
      <c r="B157" s="4"/>
      <c r="C157" s="4"/>
      <c r="D157" s="4"/>
      <c r="E157" s="53">
        <v>0</v>
      </c>
      <c r="F157" s="53">
        <v>390</v>
      </c>
      <c r="G157" s="53">
        <v>691</v>
      </c>
      <c r="H157" s="52">
        <f t="shared" si="8"/>
        <v>1081</v>
      </c>
    </row>
    <row r="158" spans="1:8" ht="15">
      <c r="A158" s="17">
        <v>43520</v>
      </c>
      <c r="B158" s="4"/>
      <c r="C158" s="4"/>
      <c r="D158" s="4"/>
      <c r="E158" s="53">
        <v>0</v>
      </c>
      <c r="F158" s="53">
        <v>880</v>
      </c>
      <c r="G158" s="53">
        <v>0</v>
      </c>
      <c r="H158" s="52">
        <f t="shared" si="8"/>
        <v>880</v>
      </c>
    </row>
    <row r="159" spans="1:9" ht="15">
      <c r="A159" s="17">
        <v>43521</v>
      </c>
      <c r="B159" s="53">
        <v>140</v>
      </c>
      <c r="C159" s="4"/>
      <c r="D159" s="4"/>
      <c r="E159" s="53">
        <v>0</v>
      </c>
      <c r="F159" s="53">
        <v>353</v>
      </c>
      <c r="G159" s="53">
        <v>0</v>
      </c>
      <c r="H159" s="52">
        <f t="shared" si="8"/>
        <v>493</v>
      </c>
      <c r="I159" s="44" t="s">
        <v>33</v>
      </c>
    </row>
    <row r="160" spans="1:8" ht="15">
      <c r="A160" s="17">
        <v>43522</v>
      </c>
      <c r="B160" s="53">
        <v>4656</v>
      </c>
      <c r="C160" s="4"/>
      <c r="D160" s="4"/>
      <c r="E160" s="53">
        <v>173</v>
      </c>
      <c r="F160" s="53">
        <v>0</v>
      </c>
      <c r="G160" s="53">
        <v>0</v>
      </c>
      <c r="H160" s="52">
        <f t="shared" si="8"/>
        <v>4829</v>
      </c>
    </row>
    <row r="161" spans="1:8" ht="15">
      <c r="A161" s="17">
        <v>43523</v>
      </c>
      <c r="B161" s="53">
        <v>12311</v>
      </c>
      <c r="C161" s="4"/>
      <c r="D161" s="4"/>
      <c r="E161" s="53">
        <v>333</v>
      </c>
      <c r="F161" s="53">
        <v>1134</v>
      </c>
      <c r="G161" s="53">
        <v>0</v>
      </c>
      <c r="H161" s="52">
        <f t="shared" si="8"/>
        <v>13778</v>
      </c>
    </row>
    <row r="162" spans="1:16" ht="15">
      <c r="A162" s="17">
        <v>43524</v>
      </c>
      <c r="B162" s="53">
        <v>12377</v>
      </c>
      <c r="C162" s="4"/>
      <c r="D162" s="4"/>
      <c r="E162" s="53">
        <v>0</v>
      </c>
      <c r="F162" s="53">
        <v>1774</v>
      </c>
      <c r="G162" s="53">
        <v>789</v>
      </c>
      <c r="H162" s="52">
        <f t="shared" si="8"/>
        <v>14940</v>
      </c>
      <c r="J162" s="37" t="s">
        <v>20</v>
      </c>
      <c r="K162" s="38">
        <f aca="true" t="shared" si="9" ref="K162:P162">SUM(B136:B162)</f>
        <v>29484</v>
      </c>
      <c r="L162" s="38">
        <f t="shared" si="9"/>
        <v>0</v>
      </c>
      <c r="M162" s="38">
        <f t="shared" si="9"/>
        <v>0</v>
      </c>
      <c r="N162" s="38">
        <f t="shared" si="9"/>
        <v>1977</v>
      </c>
      <c r="O162" s="38">
        <f t="shared" si="9"/>
        <v>16680</v>
      </c>
      <c r="P162" s="38">
        <f t="shared" si="9"/>
        <v>5091</v>
      </c>
    </row>
    <row r="163" spans="1:8" ht="15">
      <c r="A163" s="17">
        <v>43525</v>
      </c>
      <c r="B163" s="53">
        <v>13713</v>
      </c>
      <c r="C163" s="4"/>
      <c r="D163" s="4"/>
      <c r="E163" s="53">
        <v>0</v>
      </c>
      <c r="F163" s="53">
        <v>0</v>
      </c>
      <c r="G163" s="53">
        <v>46</v>
      </c>
      <c r="H163" s="52">
        <f t="shared" si="8"/>
        <v>13759</v>
      </c>
    </row>
    <row r="164" spans="1:8" ht="15">
      <c r="A164" s="17">
        <v>43526</v>
      </c>
      <c r="B164" s="53">
        <v>8042</v>
      </c>
      <c r="C164" s="4"/>
      <c r="D164" s="4"/>
      <c r="E164" s="53">
        <v>0</v>
      </c>
      <c r="F164" s="53">
        <v>150</v>
      </c>
      <c r="G164" s="53">
        <v>0</v>
      </c>
      <c r="H164" s="52">
        <f t="shared" si="8"/>
        <v>8192</v>
      </c>
    </row>
    <row r="165" spans="1:8" ht="15">
      <c r="A165" s="17">
        <v>43527</v>
      </c>
      <c r="B165" s="53">
        <v>7599</v>
      </c>
      <c r="C165" s="4"/>
      <c r="D165" s="4"/>
      <c r="E165" s="53">
        <v>0</v>
      </c>
      <c r="F165" s="53">
        <v>389</v>
      </c>
      <c r="G165" s="53">
        <v>0</v>
      </c>
      <c r="H165" s="52">
        <f t="shared" si="8"/>
        <v>7988</v>
      </c>
    </row>
    <row r="166" spans="1:8" ht="15">
      <c r="A166" s="17">
        <v>43528</v>
      </c>
      <c r="B166" s="53">
        <v>17291</v>
      </c>
      <c r="C166" s="4"/>
      <c r="D166" s="4"/>
      <c r="E166" s="53">
        <v>400</v>
      </c>
      <c r="F166" s="53">
        <v>0</v>
      </c>
      <c r="G166" s="53">
        <v>0</v>
      </c>
      <c r="H166" s="52">
        <f t="shared" si="8"/>
        <v>17691</v>
      </c>
    </row>
    <row r="167" spans="1:13" ht="15">
      <c r="A167" s="17">
        <v>43529</v>
      </c>
      <c r="B167" s="53">
        <v>11634</v>
      </c>
      <c r="C167" s="4"/>
      <c r="D167" s="4"/>
      <c r="E167" s="53">
        <v>0</v>
      </c>
      <c r="F167" s="53">
        <v>2157</v>
      </c>
      <c r="G167" s="53">
        <v>0</v>
      </c>
      <c r="H167" s="52">
        <f t="shared" si="8"/>
        <v>13791</v>
      </c>
      <c r="M167" s="29"/>
    </row>
    <row r="168" spans="1:13" ht="15">
      <c r="A168" s="17">
        <v>43530</v>
      </c>
      <c r="B168" s="53">
        <v>12241</v>
      </c>
      <c r="C168" s="4"/>
      <c r="D168" s="4"/>
      <c r="E168" s="53">
        <v>108</v>
      </c>
      <c r="F168" s="53">
        <v>0</v>
      </c>
      <c r="G168" s="53">
        <v>77</v>
      </c>
      <c r="H168" s="52">
        <f t="shared" si="8"/>
        <v>12426</v>
      </c>
      <c r="M168" s="29"/>
    </row>
    <row r="169" spans="1:13" ht="15">
      <c r="A169" s="17">
        <v>43531</v>
      </c>
      <c r="B169" s="53">
        <v>8170</v>
      </c>
      <c r="C169" s="4"/>
      <c r="D169" s="4"/>
      <c r="E169" s="53">
        <v>0</v>
      </c>
      <c r="F169" s="53">
        <v>0</v>
      </c>
      <c r="G169" s="53">
        <v>0</v>
      </c>
      <c r="H169" s="52">
        <f t="shared" si="8"/>
        <v>8170</v>
      </c>
      <c r="M169" s="29"/>
    </row>
    <row r="170" spans="1:13" ht="15">
      <c r="A170" s="17">
        <v>43532</v>
      </c>
      <c r="B170" s="53">
        <v>12050</v>
      </c>
      <c r="C170" s="4"/>
      <c r="D170" s="4"/>
      <c r="E170" s="53">
        <v>0</v>
      </c>
      <c r="F170" s="53">
        <v>0</v>
      </c>
      <c r="G170" s="53">
        <v>0</v>
      </c>
      <c r="H170" s="52">
        <f t="shared" si="8"/>
        <v>12050</v>
      </c>
      <c r="I170" s="44"/>
      <c r="M170" s="29"/>
    </row>
    <row r="171" spans="1:13" ht="15">
      <c r="A171" s="17">
        <v>43533</v>
      </c>
      <c r="B171" s="53">
        <v>11795</v>
      </c>
      <c r="C171" s="4"/>
      <c r="D171" s="4"/>
      <c r="E171" s="53">
        <v>0</v>
      </c>
      <c r="F171" s="53">
        <v>775</v>
      </c>
      <c r="G171" s="53">
        <v>0</v>
      </c>
      <c r="H171" s="52">
        <f t="shared" si="8"/>
        <v>12570</v>
      </c>
      <c r="M171" s="29"/>
    </row>
    <row r="172" spans="1:13" ht="15">
      <c r="A172" s="17">
        <v>43534</v>
      </c>
      <c r="B172" s="53">
        <v>9347</v>
      </c>
      <c r="C172" s="4"/>
      <c r="D172" s="4"/>
      <c r="E172" s="53">
        <v>0</v>
      </c>
      <c r="F172" s="53">
        <v>0</v>
      </c>
      <c r="G172" s="53">
        <v>0</v>
      </c>
      <c r="H172" s="52">
        <f t="shared" si="8"/>
        <v>9347</v>
      </c>
      <c r="M172" s="29"/>
    </row>
    <row r="173" spans="1:8" ht="15">
      <c r="A173" s="17">
        <v>43535</v>
      </c>
      <c r="B173" s="53">
        <v>11302</v>
      </c>
      <c r="C173" s="4"/>
      <c r="D173" s="4"/>
      <c r="E173" s="53">
        <v>0</v>
      </c>
      <c r="F173" s="53">
        <v>270</v>
      </c>
      <c r="G173" s="53">
        <v>631</v>
      </c>
      <c r="H173" s="52">
        <f t="shared" si="8"/>
        <v>12203</v>
      </c>
    </row>
    <row r="174" spans="1:8" ht="15">
      <c r="A174" s="17">
        <v>43536</v>
      </c>
      <c r="B174" s="53">
        <v>5392</v>
      </c>
      <c r="C174" s="4"/>
      <c r="D174" s="4"/>
      <c r="E174" s="53">
        <v>0</v>
      </c>
      <c r="F174" s="53">
        <v>0</v>
      </c>
      <c r="G174" s="53">
        <v>941</v>
      </c>
      <c r="H174" s="52">
        <f t="shared" si="8"/>
        <v>6333</v>
      </c>
    </row>
    <row r="175" spans="1:8" ht="15">
      <c r="A175" s="17">
        <v>43537</v>
      </c>
      <c r="B175" s="53">
        <v>13868</v>
      </c>
      <c r="C175" s="4"/>
      <c r="D175" s="4"/>
      <c r="E175" s="53">
        <v>226</v>
      </c>
      <c r="F175" s="53">
        <v>2033</v>
      </c>
      <c r="G175" s="53">
        <v>0</v>
      </c>
      <c r="H175" s="52">
        <f t="shared" si="8"/>
        <v>16127</v>
      </c>
    </row>
    <row r="176" spans="1:8" ht="15">
      <c r="A176" s="17">
        <v>43538</v>
      </c>
      <c r="B176" s="53">
        <v>8845</v>
      </c>
      <c r="C176" s="4"/>
      <c r="D176" s="4"/>
      <c r="E176" s="53">
        <v>0</v>
      </c>
      <c r="F176" s="53">
        <v>54</v>
      </c>
      <c r="G176" s="53">
        <v>0</v>
      </c>
      <c r="H176" s="52">
        <f t="shared" si="8"/>
        <v>8899</v>
      </c>
    </row>
    <row r="177" spans="1:8" ht="15">
      <c r="A177" s="17">
        <v>43539</v>
      </c>
      <c r="B177" s="53">
        <v>8320</v>
      </c>
      <c r="C177" s="4"/>
      <c r="D177" s="4"/>
      <c r="E177" s="53">
        <v>0</v>
      </c>
      <c r="F177" s="53">
        <v>78</v>
      </c>
      <c r="G177" s="53">
        <v>0</v>
      </c>
      <c r="H177" s="52">
        <f t="shared" si="8"/>
        <v>8398</v>
      </c>
    </row>
    <row r="178" spans="1:9" ht="15">
      <c r="A178" s="17">
        <v>43540</v>
      </c>
      <c r="B178" s="53">
        <v>4146</v>
      </c>
      <c r="C178" s="4"/>
      <c r="D178" s="4"/>
      <c r="E178" s="53">
        <v>0</v>
      </c>
      <c r="F178" s="53">
        <v>0</v>
      </c>
      <c r="G178" s="53">
        <v>0</v>
      </c>
      <c r="H178" s="52">
        <f t="shared" si="8"/>
        <v>4146</v>
      </c>
      <c r="I178" s="44"/>
    </row>
    <row r="179" spans="1:9" ht="15">
      <c r="A179" s="17">
        <v>43541</v>
      </c>
      <c r="B179" s="53">
        <v>25027</v>
      </c>
      <c r="C179" s="4"/>
      <c r="D179" s="4"/>
      <c r="E179" s="53">
        <v>0</v>
      </c>
      <c r="F179" s="53">
        <v>327</v>
      </c>
      <c r="G179" s="53">
        <v>0</v>
      </c>
      <c r="H179" s="52">
        <f t="shared" si="8"/>
        <v>25354</v>
      </c>
      <c r="I179" s="44" t="s">
        <v>34</v>
      </c>
    </row>
    <row r="180" spans="1:9" ht="15">
      <c r="A180" s="17">
        <v>43542</v>
      </c>
      <c r="B180" s="63">
        <v>8849</v>
      </c>
      <c r="C180" s="4"/>
      <c r="D180" s="4"/>
      <c r="E180" s="53">
        <v>432</v>
      </c>
      <c r="F180" s="53">
        <v>2955</v>
      </c>
      <c r="G180" s="53">
        <v>693</v>
      </c>
      <c r="H180" s="52">
        <f t="shared" si="8"/>
        <v>12929</v>
      </c>
      <c r="I180" s="44"/>
    </row>
    <row r="181" spans="1:8" ht="15">
      <c r="A181" s="17">
        <v>43543</v>
      </c>
      <c r="B181" s="60"/>
      <c r="C181" s="4"/>
      <c r="D181" s="4"/>
      <c r="E181" s="53">
        <v>0</v>
      </c>
      <c r="F181" s="53">
        <v>1386</v>
      </c>
      <c r="G181" s="53">
        <v>0</v>
      </c>
      <c r="H181" s="52">
        <f t="shared" si="8"/>
        <v>1386</v>
      </c>
    </row>
    <row r="182" spans="1:8" ht="15">
      <c r="A182" s="17">
        <v>43544</v>
      </c>
      <c r="B182" s="4"/>
      <c r="C182" s="4"/>
      <c r="D182" s="4"/>
      <c r="E182" s="53">
        <v>281</v>
      </c>
      <c r="F182" s="53">
        <v>436</v>
      </c>
      <c r="G182" s="53">
        <v>0</v>
      </c>
      <c r="H182" s="52">
        <f t="shared" si="8"/>
        <v>717</v>
      </c>
    </row>
    <row r="183" spans="1:9" ht="15">
      <c r="A183" s="17">
        <v>43545</v>
      </c>
      <c r="B183" s="4"/>
      <c r="C183" s="4"/>
      <c r="D183" s="4"/>
      <c r="E183" s="53">
        <v>0</v>
      </c>
      <c r="F183" s="53">
        <v>460</v>
      </c>
      <c r="G183" s="53">
        <v>0</v>
      </c>
      <c r="H183" s="52">
        <f t="shared" si="8"/>
        <v>460</v>
      </c>
      <c r="I183" s="44"/>
    </row>
    <row r="184" spans="1:8" ht="15">
      <c r="A184" s="17">
        <v>43546</v>
      </c>
      <c r="B184" s="4"/>
      <c r="C184" s="4"/>
      <c r="D184" s="4"/>
      <c r="E184" s="53">
        <v>427</v>
      </c>
      <c r="F184" s="53">
        <v>1835</v>
      </c>
      <c r="G184" s="53">
        <v>0</v>
      </c>
      <c r="H184" s="52">
        <f t="shared" si="8"/>
        <v>2262</v>
      </c>
    </row>
    <row r="185" spans="1:8" ht="15">
      <c r="A185" s="17">
        <v>43547</v>
      </c>
      <c r="B185" s="4"/>
      <c r="C185" s="4"/>
      <c r="D185" s="4"/>
      <c r="E185" s="53">
        <v>224</v>
      </c>
      <c r="F185" s="53">
        <v>1104</v>
      </c>
      <c r="G185" s="53">
        <v>1134</v>
      </c>
      <c r="H185" s="52">
        <f t="shared" si="8"/>
        <v>2462</v>
      </c>
    </row>
    <row r="186" spans="1:8" ht="15">
      <c r="A186" s="17">
        <v>43548</v>
      </c>
      <c r="B186" s="4"/>
      <c r="C186" s="4"/>
      <c r="D186" s="4"/>
      <c r="E186" s="53">
        <v>0</v>
      </c>
      <c r="F186" s="53">
        <v>536</v>
      </c>
      <c r="G186" s="53">
        <v>0</v>
      </c>
      <c r="H186" s="52">
        <f t="shared" si="8"/>
        <v>536</v>
      </c>
    </row>
    <row r="187" spans="1:8" ht="15">
      <c r="A187" s="17">
        <v>43549</v>
      </c>
      <c r="B187" s="4"/>
      <c r="C187" s="4"/>
      <c r="D187" s="4"/>
      <c r="E187" s="53">
        <v>549</v>
      </c>
      <c r="F187" s="51">
        <v>2101</v>
      </c>
      <c r="G187" s="53">
        <v>664</v>
      </c>
      <c r="H187" s="52">
        <f t="shared" si="8"/>
        <v>3314</v>
      </c>
    </row>
    <row r="188" spans="1:9" ht="15">
      <c r="A188" s="17">
        <v>43550</v>
      </c>
      <c r="B188" s="4"/>
      <c r="C188" s="4"/>
      <c r="D188" s="4"/>
      <c r="E188" s="53">
        <v>0</v>
      </c>
      <c r="F188" s="78">
        <v>1397</v>
      </c>
      <c r="G188" s="53">
        <v>0</v>
      </c>
      <c r="H188" s="52">
        <f t="shared" si="8"/>
        <v>1397</v>
      </c>
      <c r="I188" s="44"/>
    </row>
    <row r="189" spans="1:8" ht="15">
      <c r="A189" s="17">
        <v>43551</v>
      </c>
      <c r="B189" s="4"/>
      <c r="C189" s="4"/>
      <c r="D189" s="4"/>
      <c r="E189" s="53">
        <v>455</v>
      </c>
      <c r="F189" s="53">
        <v>392</v>
      </c>
      <c r="G189" s="53">
        <v>0</v>
      </c>
      <c r="H189" s="52">
        <f t="shared" si="8"/>
        <v>847</v>
      </c>
    </row>
    <row r="190" spans="1:9" ht="15">
      <c r="A190" s="17">
        <v>43552</v>
      </c>
      <c r="B190" s="4"/>
      <c r="C190" s="4"/>
      <c r="D190" s="4"/>
      <c r="E190" s="53">
        <v>104</v>
      </c>
      <c r="F190" s="78">
        <v>892</v>
      </c>
      <c r="G190" s="53">
        <v>423</v>
      </c>
      <c r="H190" s="52">
        <f t="shared" si="8"/>
        <v>1419</v>
      </c>
      <c r="I190" s="47"/>
    </row>
    <row r="191" spans="1:8" ht="15">
      <c r="A191" s="17">
        <v>43553</v>
      </c>
      <c r="B191" s="4"/>
      <c r="C191" s="4"/>
      <c r="D191" s="4"/>
      <c r="E191" s="53">
        <v>543</v>
      </c>
      <c r="F191" s="53">
        <v>146</v>
      </c>
      <c r="G191" s="53">
        <v>816</v>
      </c>
      <c r="H191" s="52">
        <f t="shared" si="8"/>
        <v>1505</v>
      </c>
    </row>
    <row r="192" spans="1:8" ht="15">
      <c r="A192" s="17">
        <v>43554</v>
      </c>
      <c r="B192" s="4"/>
      <c r="C192" s="4"/>
      <c r="D192" s="4"/>
      <c r="E192" s="53">
        <v>107</v>
      </c>
      <c r="F192" s="53">
        <v>2045</v>
      </c>
      <c r="G192" s="53">
        <v>0</v>
      </c>
      <c r="H192" s="52">
        <f t="shared" si="8"/>
        <v>2152</v>
      </c>
    </row>
    <row r="193" spans="1:15" ht="15">
      <c r="A193" s="17">
        <v>43555</v>
      </c>
      <c r="B193" s="4"/>
      <c r="C193" s="4"/>
      <c r="D193" s="4"/>
      <c r="E193" s="53">
        <v>1692</v>
      </c>
      <c r="F193" s="53">
        <v>2617</v>
      </c>
      <c r="G193" s="53">
        <v>330</v>
      </c>
      <c r="H193" s="52">
        <f t="shared" si="8"/>
        <v>4639</v>
      </c>
      <c r="I193" s="77" t="s">
        <v>36</v>
      </c>
      <c r="J193" s="5"/>
      <c r="K193" s="29"/>
      <c r="L193" s="29"/>
      <c r="M193" s="29"/>
      <c r="N193" s="29"/>
      <c r="O193" s="29"/>
    </row>
    <row r="194" spans="1:16" ht="15">
      <c r="A194" s="17">
        <v>43556</v>
      </c>
      <c r="B194" s="4"/>
      <c r="C194" s="4"/>
      <c r="D194" s="4"/>
      <c r="E194" s="63">
        <v>268</v>
      </c>
      <c r="F194" s="63">
        <v>76</v>
      </c>
      <c r="G194" s="53">
        <v>0</v>
      </c>
      <c r="H194" s="52">
        <f t="shared" si="8"/>
        <v>344</v>
      </c>
      <c r="J194" s="40" t="s">
        <v>21</v>
      </c>
      <c r="K194" s="41">
        <f aca="true" t="shared" si="10" ref="K194:P194">SUM(B163:B193)</f>
        <v>197631</v>
      </c>
      <c r="L194" s="42">
        <f t="shared" si="10"/>
        <v>0</v>
      </c>
      <c r="M194" s="42">
        <f t="shared" si="10"/>
        <v>0</v>
      </c>
      <c r="N194" s="42">
        <f t="shared" si="10"/>
        <v>5548</v>
      </c>
      <c r="O194" s="42">
        <f t="shared" si="10"/>
        <v>24535</v>
      </c>
      <c r="P194" s="43">
        <f t="shared" si="10"/>
        <v>5755</v>
      </c>
    </row>
    <row r="195" spans="1:9" ht="15">
      <c r="A195" s="17">
        <v>43557</v>
      </c>
      <c r="B195" s="4"/>
      <c r="C195" s="4"/>
      <c r="D195" s="4"/>
      <c r="E195" s="60"/>
      <c r="F195" s="60"/>
      <c r="G195" s="53">
        <v>0</v>
      </c>
      <c r="H195" s="52">
        <f t="shared" si="8"/>
        <v>0</v>
      </c>
      <c r="I195" s="44"/>
    </row>
    <row r="196" spans="1:8" ht="15">
      <c r="A196" s="17">
        <v>43558</v>
      </c>
      <c r="B196" s="4"/>
      <c r="C196" s="4"/>
      <c r="D196" s="4"/>
      <c r="E196" s="4"/>
      <c r="F196" s="4"/>
      <c r="G196" s="53">
        <v>72</v>
      </c>
      <c r="H196" s="52">
        <f t="shared" si="8"/>
        <v>72</v>
      </c>
    </row>
    <row r="197" spans="1:8" ht="15">
      <c r="A197" s="17">
        <v>43559</v>
      </c>
      <c r="B197" s="4"/>
      <c r="C197" s="4"/>
      <c r="D197" s="4"/>
      <c r="E197" s="4"/>
      <c r="F197" s="4"/>
      <c r="G197" s="53">
        <v>0</v>
      </c>
      <c r="H197" s="52">
        <f t="shared" si="8"/>
        <v>0</v>
      </c>
    </row>
    <row r="198" spans="1:8" ht="15">
      <c r="A198" s="17">
        <v>43560</v>
      </c>
      <c r="B198" s="4"/>
      <c r="C198" s="4"/>
      <c r="D198" s="4"/>
      <c r="E198" s="4"/>
      <c r="F198" s="4"/>
      <c r="G198" s="53">
        <v>0</v>
      </c>
      <c r="H198" s="52">
        <f t="shared" si="8"/>
        <v>0</v>
      </c>
    </row>
    <row r="199" spans="1:8" ht="15">
      <c r="A199" s="17">
        <v>43561</v>
      </c>
      <c r="B199" s="4"/>
      <c r="C199" s="4"/>
      <c r="D199" s="4"/>
      <c r="E199" s="4"/>
      <c r="F199" s="4"/>
      <c r="G199" s="53">
        <v>499</v>
      </c>
      <c r="H199" s="52">
        <f t="shared" si="8"/>
        <v>499</v>
      </c>
    </row>
    <row r="200" spans="1:8" ht="15">
      <c r="A200" s="17">
        <v>43562</v>
      </c>
      <c r="B200" s="4"/>
      <c r="C200" s="4"/>
      <c r="D200" s="4"/>
      <c r="E200" s="4"/>
      <c r="F200" s="4"/>
      <c r="G200" s="53">
        <v>0</v>
      </c>
      <c r="H200" s="52">
        <f t="shared" si="8"/>
        <v>0</v>
      </c>
    </row>
    <row r="201" spans="1:8" ht="15">
      <c r="A201" s="17">
        <v>43563</v>
      </c>
      <c r="B201" s="4"/>
      <c r="C201" s="4"/>
      <c r="D201" s="4"/>
      <c r="E201" s="4"/>
      <c r="F201" s="4"/>
      <c r="G201" s="53">
        <v>0</v>
      </c>
      <c r="H201" s="52">
        <f t="shared" si="8"/>
        <v>0</v>
      </c>
    </row>
    <row r="202" spans="1:9" ht="15.75">
      <c r="A202" s="17">
        <v>43564</v>
      </c>
      <c r="B202" s="4"/>
      <c r="C202" s="4"/>
      <c r="D202" s="4"/>
      <c r="E202" s="4"/>
      <c r="F202" s="4"/>
      <c r="G202" s="53">
        <v>951</v>
      </c>
      <c r="H202" s="52">
        <f t="shared" si="8"/>
        <v>951</v>
      </c>
      <c r="I202" s="19"/>
    </row>
    <row r="203" spans="1:8" ht="15">
      <c r="A203" s="17">
        <v>43565</v>
      </c>
      <c r="B203" s="4"/>
      <c r="C203" s="4"/>
      <c r="D203" s="4"/>
      <c r="E203" s="4"/>
      <c r="F203" s="4"/>
      <c r="G203" s="53">
        <v>0</v>
      </c>
      <c r="H203" s="52">
        <f t="shared" si="8"/>
        <v>0</v>
      </c>
    </row>
    <row r="204" spans="1:15" ht="15">
      <c r="A204" s="17">
        <v>43566</v>
      </c>
      <c r="B204" s="4"/>
      <c r="C204" s="4"/>
      <c r="D204" s="4"/>
      <c r="E204" s="4"/>
      <c r="F204" s="4"/>
      <c r="G204" s="53">
        <v>225</v>
      </c>
      <c r="H204" s="52">
        <f t="shared" si="8"/>
        <v>225</v>
      </c>
      <c r="J204" s="21"/>
      <c r="K204" s="33"/>
      <c r="L204" s="33"/>
      <c r="M204" s="33"/>
      <c r="N204" s="33"/>
      <c r="O204" s="33"/>
    </row>
    <row r="205" spans="1:10" ht="15">
      <c r="A205" s="17">
        <v>43567</v>
      </c>
      <c r="B205" s="4"/>
      <c r="C205" s="4"/>
      <c r="D205" s="4"/>
      <c r="E205" s="4"/>
      <c r="F205" s="4"/>
      <c r="G205" s="53">
        <v>0</v>
      </c>
      <c r="H205" s="52">
        <f t="shared" si="8"/>
        <v>0</v>
      </c>
      <c r="J205" s="20"/>
    </row>
    <row r="206" spans="1:8" ht="15">
      <c r="A206" s="17">
        <v>43568</v>
      </c>
      <c r="B206" s="4"/>
      <c r="C206" s="4"/>
      <c r="D206" s="4"/>
      <c r="E206" s="4"/>
      <c r="F206" s="4"/>
      <c r="G206" s="53">
        <v>374</v>
      </c>
      <c r="H206" s="52">
        <f t="shared" si="8"/>
        <v>374</v>
      </c>
    </row>
    <row r="207" spans="1:8" ht="15">
      <c r="A207" s="17">
        <v>43569</v>
      </c>
      <c r="B207" s="4"/>
      <c r="C207" s="4"/>
      <c r="D207" s="4"/>
      <c r="E207" s="4"/>
      <c r="F207" s="4"/>
      <c r="G207" s="53">
        <v>0</v>
      </c>
      <c r="H207" s="52">
        <f>SUM(B207:G207)</f>
        <v>0</v>
      </c>
    </row>
    <row r="208" spans="1:9" ht="15">
      <c r="A208" s="17">
        <v>43570</v>
      </c>
      <c r="B208" s="4"/>
      <c r="C208" s="4"/>
      <c r="D208" s="4"/>
      <c r="E208" s="4"/>
      <c r="F208" s="4"/>
      <c r="G208" s="53">
        <v>1241</v>
      </c>
      <c r="H208" s="52">
        <f>SUM(B208:G208)</f>
        <v>1241</v>
      </c>
      <c r="I208" s="44" t="s">
        <v>37</v>
      </c>
    </row>
    <row r="209" spans="1:8" ht="15">
      <c r="A209" s="17">
        <v>43571</v>
      </c>
      <c r="B209" s="4"/>
      <c r="C209" s="4"/>
      <c r="D209" s="4"/>
      <c r="E209" s="4"/>
      <c r="F209" s="4"/>
      <c r="G209" s="60"/>
      <c r="H209" s="96"/>
    </row>
    <row r="210" spans="1:8" ht="15.75" thickBot="1">
      <c r="A210" s="55">
        <v>43572</v>
      </c>
      <c r="B210" s="39"/>
      <c r="C210" s="39"/>
      <c r="D210" s="39"/>
      <c r="E210" s="39"/>
      <c r="F210" s="39"/>
      <c r="G210" s="39"/>
      <c r="H210" s="50"/>
    </row>
  </sheetData>
  <sheetProtection/>
  <mergeCells count="10">
    <mergeCell ref="A6:H7"/>
    <mergeCell ref="C3:D3"/>
    <mergeCell ref="K12:P12"/>
    <mergeCell ref="M13:N13"/>
    <mergeCell ref="E3:H3"/>
    <mergeCell ref="A1:F1"/>
    <mergeCell ref="A2:C2"/>
    <mergeCell ref="A3:B3"/>
    <mergeCell ref="E2:G2"/>
    <mergeCell ref="E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ROTHAUS</dc:creator>
  <cp:keywords/>
  <dc:description/>
  <cp:lastModifiedBy>Windows User</cp:lastModifiedBy>
  <cp:lastPrinted>2016-10-19T17:29:13Z</cp:lastPrinted>
  <dcterms:created xsi:type="dcterms:W3CDTF">2010-11-10T00:29:50Z</dcterms:created>
  <dcterms:modified xsi:type="dcterms:W3CDTF">2019-05-09T22:38:36Z</dcterms:modified>
  <cp:category/>
  <cp:version/>
  <cp:contentType/>
  <cp:contentStatus/>
</cp:coreProperties>
</file>